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x_abc4" sheetId="1" r:id="rId1"/>
  </sheets>
  <definedNames>
    <definedName name="_xlnm.Print_Titles" localSheetId="0">'bx_abc4'!$21:$21</definedName>
  </definedNames>
  <calcPr fullCalcOnLoad="1"/>
</workbook>
</file>

<file path=xl/sharedStrings.xml><?xml version="1.0" encoding="utf-8"?>
<sst xmlns="http://schemas.openxmlformats.org/spreadsheetml/2006/main" count="418" uniqueCount="204">
  <si>
    <t>Наименование стройки -</t>
  </si>
  <si>
    <t>Объект номер -</t>
  </si>
  <si>
    <r>
      <t xml:space="preserve">ЛОКАЛЬНАЯ   РЕСУРСНАЯ   СМЕТА  </t>
    </r>
    <r>
      <rPr>
        <sz val="12"/>
        <rFont val="Times New Roman Cyr"/>
        <family val="1"/>
      </rPr>
      <t xml:space="preserve">  №  </t>
    </r>
  </si>
  <si>
    <t>16-186</t>
  </si>
  <si>
    <t xml:space="preserve">на </t>
  </si>
  <si>
    <t>Наименование объекта -</t>
  </si>
  <si>
    <t>Основание:</t>
  </si>
  <si>
    <t>Сметная стоимость</t>
  </si>
  <si>
    <t>тыс.руб.</t>
  </si>
  <si>
    <t>Нормативная трудоемкость</t>
  </si>
  <si>
    <t>61</t>
  </si>
  <si>
    <t>чел.-ч</t>
  </si>
  <si>
    <t>Сметная заработная плата</t>
  </si>
  <si>
    <t>18,684</t>
  </si>
  <si>
    <t>Составлена В ТЕКУЩИХ ЦЕНАХ НА IV квартал 2018 Г.</t>
  </si>
  <si>
    <t>руб.</t>
  </si>
  <si>
    <t>N п.п.</t>
  </si>
  <si>
    <t>Шифр номера нормативов и коды ресурсов</t>
  </si>
  <si>
    <t>Наименование работ и затрат</t>
  </si>
  <si>
    <t>Единица измерения</t>
  </si>
  <si>
    <t>Количество</t>
  </si>
  <si>
    <t>на единицу измерения</t>
  </si>
  <si>
    <t>по проектным данным</t>
  </si>
  <si>
    <t>на.ед.изм.</t>
  </si>
  <si>
    <t>общая</t>
  </si>
  <si>
    <t>1</t>
  </si>
  <si>
    <t>13-06-003-01 ГЭСН-2017 Минстрой РФ пр. № 1038/пр</t>
  </si>
  <si>
    <t>Очистка поверхности щетками</t>
  </si>
  <si>
    <t>м2</t>
  </si>
  <si>
    <t>1. 1</t>
  </si>
  <si>
    <t>Затраты труда рабочих-строителей(3=291,94)</t>
  </si>
  <si>
    <t>Итого оплата труда:</t>
  </si>
  <si>
    <t>Накладные расходы</t>
  </si>
  <si>
    <t>%</t>
  </si>
  <si>
    <t>Сметная прибыль</t>
  </si>
  <si>
    <t>Сметная стоимость:</t>
  </si>
  <si>
    <t>2</t>
  </si>
  <si>
    <t>13-03-002-04 ГЭСН-2017 Минстрой РФ пр. № 1038/пр К=2</t>
  </si>
  <si>
    <t>Огрунтовка металлических поверхностей за два раза грунтовкой ГФ-021</t>
  </si>
  <si>
    <t>100 м2</t>
  </si>
  <si>
    <t>2. 1</t>
  </si>
  <si>
    <t>Затраты труда рабочих-строителей(4,7=361,09)</t>
  </si>
  <si>
    <t>2. 2</t>
  </si>
  <si>
    <t>Затраты труда машинистов</t>
  </si>
  <si>
    <t>2. 3</t>
  </si>
  <si>
    <t>91.06.03-060 ФСЭМ-2001 Минстрой РФ пр. № 1039/пр</t>
  </si>
  <si>
    <t>Лебедки электрические тяговым усилием до 5,79 кН (0,59 т)</t>
  </si>
  <si>
    <t>маш.-ч</t>
  </si>
  <si>
    <t>в т.ч. затраты труда машинистов, экипаж 0 чел.</t>
  </si>
  <si>
    <t>--</t>
  </si>
  <si>
    <t>2. 4</t>
  </si>
  <si>
    <t>91.06.05-011 ФСЭМ-2001 Минстрой РФ пр. № 1039/пр</t>
  </si>
  <si>
    <t>Погрузчик, грузоподъемность 5 т</t>
  </si>
  <si>
    <t>в т.ч. затраты труда машинистов, экипаж 1 чел.</t>
  </si>
  <si>
    <t>2. 5</t>
  </si>
  <si>
    <t>91.14.02-001 ФСЭМ-2001 Минстрой РФ пр. № 1039/пр</t>
  </si>
  <si>
    <t>Автомобили бортовые, грузоподъемность до 5 т</t>
  </si>
  <si>
    <t>2. 6</t>
  </si>
  <si>
    <t>91.21.01-012 ФСЭМ-2001 Минстрой РФ пр. № 1039/пр</t>
  </si>
  <si>
    <t>Агрегаты окрасочные высокого давления для окраски поверхностей конструкций, мощность 1 кВт</t>
  </si>
  <si>
    <t>Итого эксплуатация машин:</t>
  </si>
  <si>
    <t>2. 7</t>
  </si>
  <si>
    <t>14.4.01.01-0003 ФССЦ-2001 Минстрой РФ пр. № 1039/пр</t>
  </si>
  <si>
    <t>Грунтовка ГФ-021 красно-коричневая</t>
  </si>
  <si>
    <t>т</t>
  </si>
  <si>
    <t>2. 8</t>
  </si>
  <si>
    <t>14.5.09.02-0002 ФССЦ-2001 Минстрой РФ пр. № 1039/пр</t>
  </si>
  <si>
    <t>Ксилол нефтяной марки А</t>
  </si>
  <si>
    <t>Итого материалов:</t>
  </si>
  <si>
    <t>3</t>
  </si>
  <si>
    <t>13-03-004-26 ГЭСН-2017 Минстрой РФ пр. № 1038/пр К=2</t>
  </si>
  <si>
    <t>Окраска металлических огрунтованных поверхностей за два раза эмалью ПФ-115</t>
  </si>
  <si>
    <t>3. 1</t>
  </si>
  <si>
    <t>Затраты труда рабочих-строителей(3,5=309,82)</t>
  </si>
  <si>
    <t>3. 2</t>
  </si>
  <si>
    <t>3. 3</t>
  </si>
  <si>
    <t>3. 4</t>
  </si>
  <si>
    <t>3. 5</t>
  </si>
  <si>
    <t>3. 6</t>
  </si>
  <si>
    <t>3. 7</t>
  </si>
  <si>
    <t>14.4.04.08-0003 ФССЦ-2001 Минстрой РФ пр. № 1039/пр</t>
  </si>
  <si>
    <t>Эмаль ПФ-115 серая</t>
  </si>
  <si>
    <t>3. 8</t>
  </si>
  <si>
    <t>14.5.09.11-0101 ФССЦ-2001 Минстрой РФ пр. № 1039/пр</t>
  </si>
  <si>
    <t>Уайт-спирит</t>
  </si>
  <si>
    <t>4</t>
  </si>
  <si>
    <t>Прайс-лист</t>
  </si>
  <si>
    <t>Труба диам.127 мм 12м</t>
  </si>
  <si>
    <t>шт</t>
  </si>
  <si>
    <t>5</t>
  </si>
  <si>
    <t>33-04-001-01 ГЭСН-2017 Минстрой РФ пр. № 1038/пр</t>
  </si>
  <si>
    <t>Установка с помощью механизмов деревянных опор ВЛ 0,38; 6-10 кВ из пропитанных цельных стоек одностоечных</t>
  </si>
  <si>
    <t>5. 1</t>
  </si>
  <si>
    <t>Затраты труда рабочих-строителей(3,3=302,67)</t>
  </si>
  <si>
    <t>5. 2</t>
  </si>
  <si>
    <t>5. 3</t>
  </si>
  <si>
    <t>91.04.01-031 ФСЭМ-2001 Минстрой РФ пр. № 1039/пр</t>
  </si>
  <si>
    <t>Машины бурильно-крановые на автомобиле, глубина бурения 3,5 м</t>
  </si>
  <si>
    <t>5. 4</t>
  </si>
  <si>
    <t>5. 5</t>
  </si>
  <si>
    <t>01.7.15.06-0111 ФССЦ-2001 Минстрой РФ пр. № 1039/пр</t>
  </si>
  <si>
    <t>Гвозди строительные</t>
  </si>
  <si>
    <t>5. 6</t>
  </si>
  <si>
    <t>14.4.02.04-0015 ФССЦ-2001 Минстрой РФ пр. № 1039/пр</t>
  </si>
  <si>
    <t>Краска для наружных работ черная, марок МА-015, ПФ-014</t>
  </si>
  <si>
    <t>5. 7</t>
  </si>
  <si>
    <t>14.4.03.03-0102 ФССЦ-2001 Минстрой РФ пр. № 1039/пр</t>
  </si>
  <si>
    <t>Лак БТ-577</t>
  </si>
  <si>
    <t>5. 8</t>
  </si>
  <si>
    <t>01.3.01.06-0046 ФССЦ-2001 Минстрой РФ пр. № 1039/пр</t>
  </si>
  <si>
    <t>Смазка солидол жировой марки "Ж"</t>
  </si>
  <si>
    <t>5. 9</t>
  </si>
  <si>
    <t>22.2.02.23-У001 ФССЦ-2001 Минстрой РФ пр. № 1039/пр</t>
  </si>
  <si>
    <t>Металлические плакаты</t>
  </si>
  <si>
    <t>шт.</t>
  </si>
  <si>
    <t>5.10</t>
  </si>
  <si>
    <t>01.7.20.08-0051 ФССЦ-2001 Минстрой РФ пр. № 1039/пр</t>
  </si>
  <si>
    <t>Ветошь</t>
  </si>
  <si>
    <t>кг</t>
  </si>
  <si>
    <t>5.11</t>
  </si>
  <si>
    <t>14.5.06.03-0002 ФССЦ-2001 Минстрой РФ пр. № 1039/пр</t>
  </si>
  <si>
    <t>Паста антисептическая</t>
  </si>
  <si>
    <t>5.12</t>
  </si>
  <si>
    <t>20.2.02.04-0006 ФССЦ-2001 Минстрой РФ пр. № 1039/пр</t>
  </si>
  <si>
    <t>Колпачки полиэтиленовые</t>
  </si>
  <si>
    <t>100 шт.</t>
  </si>
  <si>
    <t>5.13</t>
  </si>
  <si>
    <t>14.4.03.03-0108 ФССЦ-2001 Минстрой РФ пр. № 1039/пр</t>
  </si>
  <si>
    <t>Лак кузбасский</t>
  </si>
  <si>
    <t>6</t>
  </si>
  <si>
    <t>33-04-001-02 ГЭСН-2017 Минстрой РФ пр. № 1038/пр</t>
  </si>
  <si>
    <t>Установка с помощью механизмов деревянных опор ВЛ 0,38; 6-10 кВ из пропитанных цельных стоек одностоечных с подкосом</t>
  </si>
  <si>
    <t>6. 1</t>
  </si>
  <si>
    <t>6. 2</t>
  </si>
  <si>
    <t>6. 3</t>
  </si>
  <si>
    <t>6. 4</t>
  </si>
  <si>
    <t>6. 5</t>
  </si>
  <si>
    <t>6. 6</t>
  </si>
  <si>
    <t>6. 7</t>
  </si>
  <si>
    <t>6. 8</t>
  </si>
  <si>
    <t>6. 9</t>
  </si>
  <si>
    <t>6.10</t>
  </si>
  <si>
    <t>6.11</t>
  </si>
  <si>
    <t>6.12</t>
  </si>
  <si>
    <t>6.13</t>
  </si>
  <si>
    <t>7</t>
  </si>
  <si>
    <t>33-04-008-03 ГЭСН-2017 Минстрой РФ пр. № 1038/пр</t>
  </si>
  <si>
    <t>Подвеска изолированных проводов ВЛ 0,38 кВ с помощью механизмов, с несколькими жилами при 30 опорах на км</t>
  </si>
  <si>
    <t>км</t>
  </si>
  <si>
    <t>7. 1</t>
  </si>
  <si>
    <t>Затраты труда рабочих-строителей(3,6=313,4)</t>
  </si>
  <si>
    <t>7. 2</t>
  </si>
  <si>
    <t>7. 3</t>
  </si>
  <si>
    <t>91.06.06-011 ФСЭМ-2001 Минстрой РФ пр. № 1039/пр</t>
  </si>
  <si>
    <t>Автогидроподъемники высотой подъема 12 м</t>
  </si>
  <si>
    <t>7. 4</t>
  </si>
  <si>
    <t>91.15.03-014 ФСЭМ-2001 Минстрой РФ пр. № 1039/пр</t>
  </si>
  <si>
    <t>Тракторы на пневмоколесном ходу, мощность 59 кВт (80 л.с.)</t>
  </si>
  <si>
    <t>7. 5</t>
  </si>
  <si>
    <t>7. 6</t>
  </si>
  <si>
    <t>01.3.01.01-0009 ФССЦ-2001 Минстрой РФ пр. № 1039/пр</t>
  </si>
  <si>
    <t>Бензин растворитель</t>
  </si>
  <si>
    <t>7. 7</t>
  </si>
  <si>
    <t>20.1.02.15-0011 ФССЦ-2001 Минстрой РФ пр. № 1039/пр</t>
  </si>
  <si>
    <t>Соединитель алюминиевых и сталеалюминиевых проводов (СОАС) 062-3</t>
  </si>
  <si>
    <t>7. 8</t>
  </si>
  <si>
    <t>01.3.01.06-0038 ФССЦ-2001 Минстрой РФ пр. № 1039/пр</t>
  </si>
  <si>
    <t>Смазка ЗЭС</t>
  </si>
  <si>
    <t>7. 9</t>
  </si>
  <si>
    <t>7.10</t>
  </si>
  <si>
    <t>20.5.04.11-0022 ФССЦ-2001 Минстрой РФ пр. № 1039/пр</t>
  </si>
  <si>
    <t>Зажимы К-СФ-1</t>
  </si>
  <si>
    <t>8</t>
  </si>
  <si>
    <t>Провод СИП 4 4х70 (материал Заказчика)</t>
  </si>
  <si>
    <t>м</t>
  </si>
  <si>
    <t>9</t>
  </si>
  <si>
    <t>Крюк SOT 21</t>
  </si>
  <si>
    <t>10</t>
  </si>
  <si>
    <t>Зажим SO 234</t>
  </si>
  <si>
    <t>11</t>
  </si>
  <si>
    <t>Зажим поддерживающий SО 130</t>
  </si>
  <si>
    <t>ИТОГО ПРЯМЫЕ ЗАТРАТЫ ПО ЛОКАЛЬНОЙ РЕСУРСНОЙ СМЕТЕ</t>
  </si>
  <si>
    <t>В том числе:</t>
  </si>
  <si>
    <t>Стоимость общестроительных работ -</t>
  </si>
  <si>
    <t>Материалы -</t>
  </si>
  <si>
    <t>Всего заработная плата -</t>
  </si>
  <si>
    <t>Стоимость материалов и конструкций -</t>
  </si>
  <si>
    <t>Местные материалы -</t>
  </si>
  <si>
    <t>Накладные расходы -</t>
  </si>
  <si>
    <t>Сметная прибыль -</t>
  </si>
  <si>
    <t>ВСЕГО, Стоимость общестроительных работ -</t>
  </si>
  <si>
    <t>Нормативная трудоемкость -</t>
  </si>
  <si>
    <t>Сметная заработная плата -</t>
  </si>
  <si>
    <t>ИТОГО ПО ЛОКАЛЬНОЙ РЕСУРСНОЙ СМЕТЕ</t>
  </si>
  <si>
    <t>Компенсация по возрату НДС на затраты эксплуатацию машин (согласно Письма № НЗ-6292/10 от 06.10.2003 г.</t>
  </si>
  <si>
    <t>Компенсация по возрату НДС на затраты материалов (согласно Письма № НЗ-C36292/10 от 06.10.2003 г.</t>
  </si>
  <si>
    <t xml:space="preserve">Компенсация по возврату НДС по накладным расходам и сметной прибыли (согласно Письма № НЗ-6292/10 от 06.10.2003 г. Н.Р. </t>
  </si>
  <si>
    <t>С.П.</t>
  </si>
  <si>
    <t>Непредвиденые расходы</t>
  </si>
  <si>
    <t xml:space="preserve">ИТОГО </t>
  </si>
  <si>
    <t>Минус материал заказчика</t>
  </si>
  <si>
    <t>ИТОГО</t>
  </si>
  <si>
    <t>ООО "ВМ-Гарант" Нежилое помещение по ул.Кольцевая, 13 (ТП519-378 от 06.05.19г.)</t>
  </si>
  <si>
    <t>ИТОГО цена на конкурс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</si>
</sst>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_-* #,##0_р_._-;\-* #,##0_р_._-;_-* &quot;-&quot;??_р_._-;_-@_-"/>
    <numFmt numFmtId="170" formatCode="_-* #,##0.0_р_._-;\-* #,##0.0_р_._-;_-* &quot;-&quot;??_р_._-;_-@_-"/>
    <numFmt numFmtId="171" formatCode="_-* #,##0.000_р_._-;\-* #,##0.000_р_._-;_-* &quot;-&quot;??_р_._-;_-@_-"/>
  </numFmts>
  <fonts count="16">
    <font>
      <sz val="10"/>
      <name val="Times New Roman Cyr"/>
      <family val="1"/>
    </font>
    <font>
      <sz val="10"/>
      <name val="Arial Cyr"/>
      <family val="0"/>
    </font>
    <font>
      <u val="single"/>
      <sz val="10"/>
      <color indexed="12"/>
      <name val="Times New Roman Cyr"/>
      <family val="1"/>
    </font>
    <font>
      <u val="single"/>
      <sz val="10"/>
      <color indexed="20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sz val="10"/>
      <color indexed="18"/>
      <name val="Times New Roman Cyr"/>
      <family val="0"/>
    </font>
    <font>
      <sz val="9"/>
      <color indexed="18"/>
      <name val="Times New Roman Cyr"/>
      <family val="0"/>
    </font>
    <font>
      <b/>
      <sz val="9"/>
      <color indexed="18"/>
      <name val="Times New Roman Cyr"/>
      <family val="0"/>
    </font>
    <font>
      <sz val="8"/>
      <color indexed="23"/>
      <name val="Times New Roman Cyr"/>
      <family val="0"/>
    </font>
    <font>
      <sz val="8"/>
      <color indexed="9"/>
      <name val="Times New Roman Cyr"/>
      <family val="0"/>
    </font>
    <font>
      <i/>
      <sz val="10"/>
      <name val="Times New Roman Cyr"/>
      <family val="1"/>
    </font>
    <font>
      <sz val="8"/>
      <name val="Times New Roman Cyr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ashed">
        <color indexed="62"/>
      </top>
      <bottom style="hair">
        <color indexed="8"/>
      </bottom>
    </border>
    <border>
      <left>
        <color indexed="63"/>
      </left>
      <right style="hair">
        <color indexed="8"/>
      </right>
      <top style="dashed">
        <color indexed="62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23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>
        <color indexed="8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right" vertical="top"/>
    </xf>
    <xf numFmtId="1" fontId="8" fillId="0" borderId="8" xfId="0" applyNumberFormat="1" applyFont="1" applyBorder="1" applyAlignment="1">
      <alignment horizontal="right" vertical="top"/>
    </xf>
    <xf numFmtId="0" fontId="9" fillId="0" borderId="0" xfId="0" applyFont="1" applyAlignment="1">
      <alignment vertical="top"/>
    </xf>
    <xf numFmtId="49" fontId="10" fillId="0" borderId="9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 indent="1"/>
    </xf>
    <xf numFmtId="0" fontId="10" fillId="0" borderId="10" xfId="0" applyFont="1" applyBorder="1" applyAlignment="1">
      <alignment horizontal="right" vertical="top"/>
    </xf>
    <xf numFmtId="2" fontId="10" fillId="0" borderId="10" xfId="0" applyNumberFormat="1" applyFont="1" applyBorder="1" applyAlignment="1">
      <alignment horizontal="right" vertical="top"/>
    </xf>
    <xf numFmtId="1" fontId="10" fillId="0" borderId="10" xfId="0" applyNumberFormat="1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right" vertical="top"/>
    </xf>
    <xf numFmtId="2" fontId="11" fillId="0" borderId="12" xfId="0" applyNumberFormat="1" applyFont="1" applyBorder="1" applyAlignment="1">
      <alignment horizontal="right" vertical="top"/>
    </xf>
    <xf numFmtId="1" fontId="11" fillId="0" borderId="12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49" fontId="10" fillId="0" borderId="7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 wrapText="1" indent="1"/>
    </xf>
    <xf numFmtId="0" fontId="10" fillId="0" borderId="8" xfId="0" applyFont="1" applyBorder="1" applyAlignment="1">
      <alignment horizontal="right" vertical="top"/>
    </xf>
    <xf numFmtId="2" fontId="10" fillId="0" borderId="8" xfId="0" applyNumberFormat="1" applyFont="1" applyBorder="1" applyAlignment="1">
      <alignment horizontal="right" vertical="top"/>
    </xf>
    <xf numFmtId="1" fontId="10" fillId="0" borderId="8" xfId="0" applyNumberFormat="1" applyFont="1" applyBorder="1" applyAlignment="1">
      <alignment horizontal="right" vertical="top"/>
    </xf>
    <xf numFmtId="49" fontId="12" fillId="0" borderId="13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horizontal="right" vertical="top" wrapText="1"/>
    </xf>
    <xf numFmtId="0" fontId="12" fillId="0" borderId="14" xfId="0" applyFont="1" applyBorder="1" applyAlignment="1">
      <alignment horizontal="right" vertical="top" wrapText="1" indent="1"/>
    </xf>
    <xf numFmtId="0" fontId="12" fillId="0" borderId="15" xfId="0" applyFont="1" applyBorder="1" applyAlignment="1">
      <alignment horizontal="right" vertical="top" wrapText="1"/>
    </xf>
    <xf numFmtId="0" fontId="12" fillId="0" borderId="15" xfId="0" applyFont="1" applyBorder="1" applyAlignment="1">
      <alignment horizontal="right" vertical="top"/>
    </xf>
    <xf numFmtId="2" fontId="12" fillId="0" borderId="15" xfId="0" applyNumberFormat="1" applyFont="1" applyBorder="1" applyAlignment="1">
      <alignment horizontal="right" vertical="top"/>
    </xf>
    <xf numFmtId="1" fontId="12" fillId="0" borderId="15" xfId="0" applyNumberFormat="1" applyFont="1" applyBorder="1" applyAlignment="1">
      <alignment horizontal="right" vertical="top"/>
    </xf>
    <xf numFmtId="0" fontId="4" fillId="2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right" vertical="top"/>
    </xf>
    <xf numFmtId="2" fontId="8" fillId="2" borderId="16" xfId="0" applyNumberFormat="1" applyFont="1" applyFill="1" applyBorder="1" applyAlignment="1">
      <alignment horizontal="right" vertical="top"/>
    </xf>
    <xf numFmtId="1" fontId="8" fillId="2" borderId="16" xfId="0" applyNumberFormat="1" applyFont="1" applyFill="1" applyBorder="1" applyAlignment="1">
      <alignment horizontal="right" vertical="top"/>
    </xf>
    <xf numFmtId="0" fontId="4" fillId="2" borderId="17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right" vertical="top" wrapText="1"/>
    </xf>
    <xf numFmtId="0" fontId="4" fillId="2" borderId="18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right" vertical="top"/>
    </xf>
    <xf numFmtId="0" fontId="8" fillId="2" borderId="10" xfId="0" applyFont="1" applyFill="1" applyBorder="1" applyAlignment="1">
      <alignment horizontal="right" vertical="top"/>
    </xf>
    <xf numFmtId="0" fontId="4" fillId="2" borderId="17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right" vertical="top" wrapText="1"/>
    </xf>
    <xf numFmtId="2" fontId="8" fillId="2" borderId="10" xfId="0" applyNumberFormat="1" applyFont="1" applyFill="1" applyBorder="1" applyAlignment="1">
      <alignment horizontal="right" vertical="top" wrapText="1"/>
    </xf>
    <xf numFmtId="1" fontId="8" fillId="2" borderId="10" xfId="0" applyNumberFormat="1" applyFont="1" applyFill="1" applyBorder="1" applyAlignment="1">
      <alignment horizontal="righ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right" vertical="top" wrapText="1"/>
    </xf>
    <xf numFmtId="2" fontId="8" fillId="3" borderId="10" xfId="0" applyNumberFormat="1" applyFont="1" applyFill="1" applyBorder="1" applyAlignment="1">
      <alignment horizontal="right" vertical="top" wrapText="1"/>
    </xf>
    <xf numFmtId="1" fontId="14" fillId="3" borderId="10" xfId="0" applyNumberFormat="1" applyFont="1" applyFill="1" applyBorder="1" applyAlignment="1">
      <alignment horizontal="right" vertical="top" wrapText="1"/>
    </xf>
    <xf numFmtId="0" fontId="4" fillId="3" borderId="17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horizontal="right" vertical="top" wrapText="1"/>
    </xf>
    <xf numFmtId="2" fontId="0" fillId="3" borderId="10" xfId="0" applyNumberFormat="1" applyFont="1" applyFill="1" applyBorder="1" applyAlignment="1">
      <alignment horizontal="right" vertical="top" wrapText="1"/>
    </xf>
    <xf numFmtId="1" fontId="8" fillId="3" borderId="10" xfId="0" applyNumberFormat="1" applyFont="1" applyFill="1" applyBorder="1" applyAlignment="1">
      <alignment horizontal="right" vertical="top" wrapText="1"/>
    </xf>
    <xf numFmtId="0" fontId="0" fillId="4" borderId="19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 wrapText="1"/>
    </xf>
    <xf numFmtId="0" fontId="0" fillId="4" borderId="21" xfId="0" applyFill="1" applyBorder="1" applyAlignment="1">
      <alignment/>
    </xf>
    <xf numFmtId="0" fontId="4" fillId="2" borderId="22" xfId="0" applyFont="1" applyFill="1" applyBorder="1" applyAlignment="1">
      <alignment horizontal="center" vertical="top" wrapText="1"/>
    </xf>
    <xf numFmtId="9" fontId="8" fillId="2" borderId="20" xfId="0" applyNumberFormat="1" applyFont="1" applyFill="1" applyBorder="1" applyAlignment="1">
      <alignment horizontal="right" vertical="top" wrapText="1"/>
    </xf>
    <xf numFmtId="0" fontId="8" fillId="2" borderId="23" xfId="0" applyFont="1" applyFill="1" applyBorder="1" applyAlignment="1">
      <alignment horizontal="right" vertical="top" wrapText="1"/>
    </xf>
    <xf numFmtId="2" fontId="8" fillId="2" borderId="23" xfId="0" applyNumberFormat="1" applyFont="1" applyFill="1" applyBorder="1" applyAlignment="1">
      <alignment horizontal="right" vertical="top" wrapText="1"/>
    </xf>
    <xf numFmtId="2" fontId="8" fillId="4" borderId="23" xfId="0" applyNumberFormat="1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left" vertical="top" wrapText="1"/>
    </xf>
    <xf numFmtId="0" fontId="8" fillId="2" borderId="21" xfId="0" applyFont="1" applyFill="1" applyBorder="1" applyAlignment="1">
      <alignment horizontal="right" vertical="top" wrapText="1"/>
    </xf>
    <xf numFmtId="0" fontId="8" fillId="2" borderId="24" xfId="0" applyFont="1" applyFill="1" applyBorder="1" applyAlignment="1">
      <alignment horizontal="right" vertical="top" wrapText="1"/>
    </xf>
    <xf numFmtId="2" fontId="8" fillId="2" borderId="25" xfId="0" applyNumberFormat="1" applyFont="1" applyFill="1" applyBorder="1" applyAlignment="1">
      <alignment horizontal="right" vertical="top" wrapText="1"/>
    </xf>
    <xf numFmtId="169" fontId="8" fillId="2" borderId="24" xfId="20" applyNumberFormat="1" applyFont="1" applyFill="1" applyBorder="1" applyAlignment="1">
      <alignment horizontal="right" vertical="top" wrapText="1"/>
    </xf>
    <xf numFmtId="0" fontId="0" fillId="3" borderId="23" xfId="0" applyFill="1" applyBorder="1" applyAlignment="1">
      <alignment/>
    </xf>
    <xf numFmtId="0" fontId="4" fillId="5" borderId="23" xfId="0" applyFont="1" applyFill="1" applyBorder="1" applyAlignment="1">
      <alignment horizontal="left" vertical="top" wrapText="1"/>
    </xf>
    <xf numFmtId="1" fontId="8" fillId="3" borderId="23" xfId="0" applyNumberFormat="1" applyFont="1" applyFill="1" applyBorder="1" applyAlignment="1">
      <alignment/>
    </xf>
    <xf numFmtId="169" fontId="8" fillId="3" borderId="23" xfId="0" applyNumberFormat="1" applyFont="1" applyFill="1" applyBorder="1" applyAlignment="1">
      <alignment/>
    </xf>
    <xf numFmtId="171" fontId="0" fillId="0" borderId="1" xfId="0" applyNumberFormat="1" applyBorder="1" applyAlignment="1">
      <alignment horizontal="right" vertical="top"/>
    </xf>
    <xf numFmtId="0" fontId="4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68" fontId="8" fillId="0" borderId="17" xfId="0" applyNumberFormat="1" applyFont="1" applyBorder="1" applyAlignment="1">
      <alignment horizontal="center" vertical="top"/>
    </xf>
    <xf numFmtId="168" fontId="8" fillId="0" borderId="10" xfId="0" applyNumberFormat="1" applyFont="1" applyBorder="1" applyAlignment="1">
      <alignment horizontal="center" vertical="top"/>
    </xf>
    <xf numFmtId="168" fontId="8" fillId="0" borderId="44" xfId="0" applyNumberFormat="1" applyFont="1" applyBorder="1" applyAlignment="1">
      <alignment horizontal="center" vertical="top"/>
    </xf>
    <xf numFmtId="168" fontId="8" fillId="0" borderId="45" xfId="0" applyNumberFormat="1" applyFont="1" applyBorder="1" applyAlignment="1">
      <alignment horizontal="center" vertical="top"/>
    </xf>
    <xf numFmtId="0" fontId="4" fillId="2" borderId="46" xfId="0" applyFont="1" applyFill="1" applyBorder="1" applyAlignment="1">
      <alignment horizontal="left" vertical="top" wrapText="1"/>
    </xf>
    <xf numFmtId="0" fontId="4" fillId="2" borderId="47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169" fontId="8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abc4_2018\ABC_WIN\DOC\!User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4</xdr:col>
      <xdr:colOff>419100</xdr:colOff>
      <xdr:row>1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924800" y="0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0"/>
  <sheetViews>
    <sheetView showGridLines="0" tabSelected="1" workbookViewId="0" topLeftCell="A14">
      <selection activeCell="G14" sqref="G14"/>
    </sheetView>
  </sheetViews>
  <sheetFormatPr defaultColWidth="9.00390625" defaultRowHeight="12.75" outlineLevelRow="2"/>
  <cols>
    <col min="1" max="1" width="6.125" style="0" customWidth="1"/>
    <col min="2" max="2" width="15.625" style="0" customWidth="1"/>
    <col min="3" max="3" width="70.50390625" style="0" customWidth="1"/>
    <col min="4" max="6" width="11.625" style="0" customWidth="1"/>
    <col min="7" max="7" width="15.50390625" style="0" customWidth="1"/>
    <col min="8" max="8" width="15.00390625" style="0" customWidth="1"/>
  </cols>
  <sheetData>
    <row r="1" s="1" customFormat="1" ht="12.75">
      <c r="H1" s="2"/>
    </row>
    <row r="2" spans="1:8" s="1" customFormat="1" ht="12.75">
      <c r="A2" s="3" t="s">
        <v>0</v>
      </c>
      <c r="B2" s="3"/>
      <c r="C2" s="103"/>
      <c r="D2" s="103"/>
      <c r="E2" s="103"/>
      <c r="F2" s="103"/>
      <c r="G2" s="103"/>
      <c r="H2" s="4"/>
    </row>
    <row r="3" spans="3:8" s="1" customFormat="1" ht="12.75">
      <c r="C3" s="5"/>
      <c r="D3" s="5"/>
      <c r="E3" s="5"/>
      <c r="F3" s="5"/>
      <c r="G3" s="5"/>
      <c r="H3" s="5"/>
    </row>
    <row r="4" spans="1:8" s="1" customFormat="1" ht="12.75">
      <c r="A4" s="6"/>
      <c r="B4" s="6"/>
      <c r="C4" s="6"/>
      <c r="D4" s="5"/>
      <c r="E4" s="104" t="s">
        <v>1</v>
      </c>
      <c r="F4" s="104"/>
      <c r="G4" s="103"/>
      <c r="H4" s="103"/>
    </row>
    <row r="5" spans="2:8" s="1" customFormat="1" ht="15.75">
      <c r="B5" s="8"/>
      <c r="C5" s="9" t="s">
        <v>2</v>
      </c>
      <c r="D5" s="105" t="s">
        <v>3</v>
      </c>
      <c r="E5" s="105"/>
      <c r="F5" s="105"/>
      <c r="G5" s="105"/>
      <c r="H5" s="105"/>
    </row>
    <row r="6" s="1" customFormat="1" ht="12.75">
      <c r="D6" s="5"/>
    </row>
    <row r="7" spans="2:8" s="1" customFormat="1" ht="12.75">
      <c r="B7" s="7" t="s">
        <v>4</v>
      </c>
      <c r="C7" s="103" t="s">
        <v>202</v>
      </c>
      <c r="D7" s="103"/>
      <c r="E7" s="103"/>
      <c r="F7" s="103"/>
      <c r="G7" s="103"/>
      <c r="H7" s="10"/>
    </row>
    <row r="8" s="1" customFormat="1" ht="12.75"/>
    <row r="9" spans="1:8" s="1" customFormat="1" ht="12.75">
      <c r="A9" s="3" t="s">
        <v>5</v>
      </c>
      <c r="B9" s="3"/>
      <c r="C9" s="103"/>
      <c r="D9" s="103"/>
      <c r="E9" s="103"/>
      <c r="F9" s="103"/>
      <c r="G9" s="103"/>
      <c r="H9" s="10"/>
    </row>
    <row r="10" s="1" customFormat="1" ht="12.75"/>
    <row r="11" spans="1:8" s="1" customFormat="1" ht="12.75">
      <c r="A11" s="3" t="s">
        <v>6</v>
      </c>
      <c r="B11" s="3"/>
      <c r="C11" s="103"/>
      <c r="D11" s="103"/>
      <c r="E11" s="103"/>
      <c r="F11" s="103"/>
      <c r="G11" s="103"/>
      <c r="H11" s="103"/>
    </row>
    <row r="12" spans="1:8" ht="12.75">
      <c r="A12" s="11"/>
      <c r="B12" s="11"/>
      <c r="C12" s="11"/>
      <c r="D12" s="11"/>
      <c r="E12" s="11"/>
      <c r="F12" s="11"/>
      <c r="G12" s="11"/>
      <c r="H12" s="11"/>
    </row>
    <row r="13" spans="1:8" ht="12.75">
      <c r="A13" s="11"/>
      <c r="B13" s="11"/>
      <c r="C13" s="11"/>
      <c r="D13" s="106" t="s">
        <v>7</v>
      </c>
      <c r="E13" s="106"/>
      <c r="F13" s="106"/>
      <c r="G13" s="101">
        <f>H160/1000</f>
        <v>230.8080475152</v>
      </c>
      <c r="H13" s="12" t="s">
        <v>8</v>
      </c>
    </row>
    <row r="14" spans="1:8" ht="12.75">
      <c r="A14" s="11"/>
      <c r="B14" s="11"/>
      <c r="C14" s="11"/>
      <c r="D14" s="107" t="s">
        <v>9</v>
      </c>
      <c r="E14" s="107"/>
      <c r="F14" s="107"/>
      <c r="G14" s="12" t="s">
        <v>10</v>
      </c>
      <c r="H14" s="12" t="s">
        <v>11</v>
      </c>
    </row>
    <row r="15" spans="1:8" ht="12.75">
      <c r="A15" s="11"/>
      <c r="B15" s="11"/>
      <c r="C15" s="11"/>
      <c r="D15" s="107" t="s">
        <v>12</v>
      </c>
      <c r="E15" s="107"/>
      <c r="F15" s="107"/>
      <c r="G15" s="12" t="s">
        <v>13</v>
      </c>
      <c r="H15" s="12" t="s">
        <v>8</v>
      </c>
    </row>
    <row r="16" spans="1:8" ht="12.75">
      <c r="A16" s="11"/>
      <c r="B16" s="11"/>
      <c r="C16" s="11"/>
      <c r="D16" s="11"/>
      <c r="E16" s="11"/>
      <c r="F16" s="11"/>
      <c r="G16" s="11"/>
      <c r="H16" s="11"/>
    </row>
    <row r="17" spans="1:8" s="1" customFormat="1" ht="12.75">
      <c r="A17" s="108" t="s">
        <v>14</v>
      </c>
      <c r="B17" s="108"/>
      <c r="C17" s="108"/>
      <c r="D17" s="108"/>
      <c r="E17" s="108"/>
      <c r="F17" s="108"/>
      <c r="G17" s="108"/>
      <c r="H17" s="2" t="s">
        <v>15</v>
      </c>
    </row>
    <row r="18" spans="1:8" s="13" customFormat="1" ht="12.75">
      <c r="A18" s="109" t="s">
        <v>16</v>
      </c>
      <c r="B18" s="111" t="s">
        <v>17</v>
      </c>
      <c r="C18" s="111" t="s">
        <v>18</v>
      </c>
      <c r="D18" s="111" t="s">
        <v>19</v>
      </c>
      <c r="E18" s="114" t="s">
        <v>20</v>
      </c>
      <c r="F18" s="115"/>
      <c r="G18" s="116" t="s">
        <v>7</v>
      </c>
      <c r="H18" s="117"/>
    </row>
    <row r="19" spans="1:8" s="13" customFormat="1" ht="12.75">
      <c r="A19" s="110"/>
      <c r="B19" s="112"/>
      <c r="C19" s="112"/>
      <c r="D19" s="112"/>
      <c r="E19" s="120" t="s">
        <v>21</v>
      </c>
      <c r="F19" s="120" t="s">
        <v>22</v>
      </c>
      <c r="G19" s="118"/>
      <c r="H19" s="119"/>
    </row>
    <row r="20" spans="1:8" s="13" customFormat="1" ht="25.5" customHeight="1">
      <c r="A20" s="102"/>
      <c r="B20" s="113"/>
      <c r="C20" s="113"/>
      <c r="D20" s="113"/>
      <c r="E20" s="113"/>
      <c r="F20" s="113"/>
      <c r="G20" s="14" t="s">
        <v>23</v>
      </c>
      <c r="H20" s="15" t="s">
        <v>24</v>
      </c>
    </row>
    <row r="21" spans="1:8" s="16" customFormat="1" ht="12.75">
      <c r="A21" s="17">
        <v>1</v>
      </c>
      <c r="B21" s="18">
        <v>2</v>
      </c>
      <c r="C21" s="18">
        <v>3</v>
      </c>
      <c r="D21" s="18">
        <v>4</v>
      </c>
      <c r="E21" s="18">
        <v>5</v>
      </c>
      <c r="F21" s="18">
        <v>6</v>
      </c>
      <c r="G21" s="19">
        <v>7</v>
      </c>
      <c r="H21" s="19">
        <v>8</v>
      </c>
    </row>
    <row r="22" spans="1:8" s="16" customFormat="1" ht="12.75">
      <c r="A22" s="121"/>
      <c r="B22" s="122"/>
      <c r="C22" s="122"/>
      <c r="D22" s="122"/>
      <c r="E22" s="122"/>
      <c r="F22" s="122"/>
      <c r="G22" s="122"/>
      <c r="H22" s="123"/>
    </row>
    <row r="23" spans="1:8" s="20" customFormat="1" ht="51">
      <c r="A23" s="21" t="s">
        <v>25</v>
      </c>
      <c r="B23" s="22" t="s">
        <v>26</v>
      </c>
      <c r="C23" s="22" t="s">
        <v>27</v>
      </c>
      <c r="D23" s="23" t="s">
        <v>28</v>
      </c>
      <c r="E23" s="124">
        <v>28.8</v>
      </c>
      <c r="F23" s="125"/>
      <c r="G23" s="24">
        <v>262.75</v>
      </c>
      <c r="H23" s="25">
        <v>7567</v>
      </c>
    </row>
    <row r="24" spans="1:8" s="26" customFormat="1" ht="12.75" outlineLevel="1">
      <c r="A24" s="27" t="s">
        <v>29</v>
      </c>
      <c r="B24" s="28" t="s">
        <v>25</v>
      </c>
      <c r="C24" s="29" t="s">
        <v>30</v>
      </c>
      <c r="D24" s="28" t="s">
        <v>11</v>
      </c>
      <c r="E24" s="30">
        <v>0.9</v>
      </c>
      <c r="F24" s="30">
        <v>25.92</v>
      </c>
      <c r="G24" s="31">
        <v>291.94</v>
      </c>
      <c r="H24" s="32">
        <v>7567</v>
      </c>
    </row>
    <row r="25" spans="1:8" s="33" customFormat="1" ht="12.75">
      <c r="A25" s="34"/>
      <c r="B25" s="35"/>
      <c r="C25" s="36" t="s">
        <v>31</v>
      </c>
      <c r="D25" s="35"/>
      <c r="E25" s="37"/>
      <c r="F25" s="37"/>
      <c r="G25" s="38">
        <v>262.75</v>
      </c>
      <c r="H25" s="39">
        <v>7567</v>
      </c>
    </row>
    <row r="26" spans="1:8" s="40" customFormat="1" ht="12.75">
      <c r="A26" s="27"/>
      <c r="B26" s="28"/>
      <c r="C26" s="29" t="s">
        <v>32</v>
      </c>
      <c r="D26" s="28" t="s">
        <v>33</v>
      </c>
      <c r="E26" s="30">
        <v>84</v>
      </c>
      <c r="F26" s="30"/>
      <c r="G26" s="31">
        <v>220.71</v>
      </c>
      <c r="H26" s="32">
        <v>6356</v>
      </c>
    </row>
    <row r="27" spans="1:8" s="40" customFormat="1" ht="12.75">
      <c r="A27" s="27"/>
      <c r="B27" s="28"/>
      <c r="C27" s="29" t="s">
        <v>34</v>
      </c>
      <c r="D27" s="28" t="s">
        <v>33</v>
      </c>
      <c r="E27" s="30">
        <v>56</v>
      </c>
      <c r="F27" s="30"/>
      <c r="G27" s="31">
        <v>147.14</v>
      </c>
      <c r="H27" s="32">
        <v>4238</v>
      </c>
    </row>
    <row r="28" spans="1:8" s="33" customFormat="1" ht="12.75">
      <c r="A28" s="34"/>
      <c r="B28" s="35"/>
      <c r="C28" s="36" t="s">
        <v>35</v>
      </c>
      <c r="D28" s="35"/>
      <c r="E28" s="37"/>
      <c r="F28" s="37"/>
      <c r="G28" s="38">
        <v>630.59</v>
      </c>
      <c r="H28" s="39">
        <v>18161</v>
      </c>
    </row>
    <row r="29" spans="1:8" s="20" customFormat="1" ht="63.75">
      <c r="A29" s="21" t="s">
        <v>36</v>
      </c>
      <c r="B29" s="22" t="s">
        <v>37</v>
      </c>
      <c r="C29" s="22" t="s">
        <v>38</v>
      </c>
      <c r="D29" s="23" t="s">
        <v>39</v>
      </c>
      <c r="E29" s="124">
        <v>0.288</v>
      </c>
      <c r="F29" s="125"/>
      <c r="G29" s="24">
        <v>7018.11</v>
      </c>
      <c r="H29" s="25">
        <v>2021</v>
      </c>
    </row>
    <row r="30" spans="1:8" s="26" customFormat="1" ht="12.75" outlineLevel="1">
      <c r="A30" s="41" t="s">
        <v>40</v>
      </c>
      <c r="B30" s="42" t="s">
        <v>25</v>
      </c>
      <c r="C30" s="43" t="s">
        <v>41</v>
      </c>
      <c r="D30" s="42" t="s">
        <v>11</v>
      </c>
      <c r="E30" s="44">
        <v>10.62</v>
      </c>
      <c r="F30" s="44">
        <v>3.059</v>
      </c>
      <c r="G30" s="45">
        <v>361.09</v>
      </c>
      <c r="H30" s="46">
        <v>1104</v>
      </c>
    </row>
    <row r="31" spans="1:8" s="26" customFormat="1" ht="12.75" outlineLevel="1">
      <c r="A31" s="27" t="s">
        <v>42</v>
      </c>
      <c r="B31" s="28"/>
      <c r="C31" s="29" t="s">
        <v>43</v>
      </c>
      <c r="D31" s="28" t="s">
        <v>11</v>
      </c>
      <c r="E31" s="30">
        <v>0.04</v>
      </c>
      <c r="F31" s="30">
        <v>0.01152</v>
      </c>
      <c r="G31" s="31">
        <v>333.13</v>
      </c>
      <c r="H31" s="32">
        <v>4</v>
      </c>
    </row>
    <row r="32" spans="1:8" s="33" customFormat="1" ht="12.75">
      <c r="A32" s="34"/>
      <c r="B32" s="35"/>
      <c r="C32" s="36" t="s">
        <v>31</v>
      </c>
      <c r="D32" s="35"/>
      <c r="E32" s="37"/>
      <c r="F32" s="37"/>
      <c r="G32" s="38">
        <v>3848.1</v>
      </c>
      <c r="H32" s="39">
        <v>1108</v>
      </c>
    </row>
    <row r="33" spans="1:8" s="26" customFormat="1" ht="48" outlineLevel="1">
      <c r="A33" s="27" t="s">
        <v>44</v>
      </c>
      <c r="B33" s="28" t="s">
        <v>45</v>
      </c>
      <c r="C33" s="29" t="s">
        <v>46</v>
      </c>
      <c r="D33" s="28" t="s">
        <v>47</v>
      </c>
      <c r="E33" s="30">
        <v>0.02</v>
      </c>
      <c r="F33" s="30">
        <v>0.00576</v>
      </c>
      <c r="G33" s="31">
        <v>36.46</v>
      </c>
      <c r="H33" s="32">
        <v>0.21</v>
      </c>
    </row>
    <row r="34" spans="1:8" s="26" customFormat="1" ht="12.75" outlineLevel="2">
      <c r="A34" s="47"/>
      <c r="B34" s="48"/>
      <c r="C34" s="49" t="s">
        <v>48</v>
      </c>
      <c r="D34" s="50" t="s">
        <v>11</v>
      </c>
      <c r="E34" s="51" t="s">
        <v>49</v>
      </c>
      <c r="F34" s="51" t="s">
        <v>49</v>
      </c>
      <c r="G34" s="52" t="s">
        <v>49</v>
      </c>
      <c r="H34" s="53" t="s">
        <v>49</v>
      </c>
    </row>
    <row r="35" spans="1:8" s="26" customFormat="1" ht="48" outlineLevel="1">
      <c r="A35" s="27" t="s">
        <v>50</v>
      </c>
      <c r="B35" s="28" t="s">
        <v>51</v>
      </c>
      <c r="C35" s="29" t="s">
        <v>52</v>
      </c>
      <c r="D35" s="28" t="s">
        <v>47</v>
      </c>
      <c r="E35" s="30">
        <v>0.02</v>
      </c>
      <c r="F35" s="30">
        <v>0.00576</v>
      </c>
      <c r="G35" s="31">
        <v>1975.23</v>
      </c>
      <c r="H35" s="32">
        <v>11</v>
      </c>
    </row>
    <row r="36" spans="1:8" s="26" customFormat="1" ht="12.75" outlineLevel="2">
      <c r="A36" s="47"/>
      <c r="B36" s="48"/>
      <c r="C36" s="49" t="s">
        <v>53</v>
      </c>
      <c r="D36" s="50" t="s">
        <v>11</v>
      </c>
      <c r="E36" s="51">
        <v>0.02</v>
      </c>
      <c r="F36" s="51">
        <v>0.00576</v>
      </c>
      <c r="G36" s="52">
        <v>309.45</v>
      </c>
      <c r="H36" s="53">
        <v>1.78</v>
      </c>
    </row>
    <row r="37" spans="1:8" s="26" customFormat="1" ht="48" outlineLevel="1">
      <c r="A37" s="27" t="s">
        <v>54</v>
      </c>
      <c r="B37" s="28" t="s">
        <v>55</v>
      </c>
      <c r="C37" s="29" t="s">
        <v>56</v>
      </c>
      <c r="D37" s="28" t="s">
        <v>47</v>
      </c>
      <c r="E37" s="30">
        <v>0.02</v>
      </c>
      <c r="F37" s="30">
        <v>0.00576</v>
      </c>
      <c r="G37" s="31">
        <v>1419.66</v>
      </c>
      <c r="H37" s="32">
        <v>8</v>
      </c>
    </row>
    <row r="38" spans="1:8" s="26" customFormat="1" ht="12.75" outlineLevel="2">
      <c r="A38" s="47"/>
      <c r="B38" s="48"/>
      <c r="C38" s="49" t="s">
        <v>53</v>
      </c>
      <c r="D38" s="50" t="s">
        <v>11</v>
      </c>
      <c r="E38" s="51">
        <v>0.02</v>
      </c>
      <c r="F38" s="51">
        <v>0.00576</v>
      </c>
      <c r="G38" s="52">
        <v>356.82</v>
      </c>
      <c r="H38" s="53">
        <v>2.06</v>
      </c>
    </row>
    <row r="39" spans="1:8" s="26" customFormat="1" ht="48" outlineLevel="1">
      <c r="A39" s="27" t="s">
        <v>57</v>
      </c>
      <c r="B39" s="28" t="s">
        <v>58</v>
      </c>
      <c r="C39" s="29" t="s">
        <v>59</v>
      </c>
      <c r="D39" s="28" t="s">
        <v>47</v>
      </c>
      <c r="E39" s="30">
        <v>2.24</v>
      </c>
      <c r="F39" s="30">
        <v>0.64512</v>
      </c>
      <c r="G39" s="31">
        <v>69.36</v>
      </c>
      <c r="H39" s="32">
        <v>45</v>
      </c>
    </row>
    <row r="40" spans="1:8" s="26" customFormat="1" ht="12.75" outlineLevel="2">
      <c r="A40" s="47"/>
      <c r="B40" s="48"/>
      <c r="C40" s="49" t="s">
        <v>48</v>
      </c>
      <c r="D40" s="50" t="s">
        <v>11</v>
      </c>
      <c r="E40" s="51" t="s">
        <v>49</v>
      </c>
      <c r="F40" s="51" t="s">
        <v>49</v>
      </c>
      <c r="G40" s="52" t="s">
        <v>49</v>
      </c>
      <c r="H40" s="53" t="s">
        <v>49</v>
      </c>
    </row>
    <row r="41" spans="1:8" s="33" customFormat="1" ht="12.75">
      <c r="A41" s="34"/>
      <c r="B41" s="35"/>
      <c r="C41" s="36" t="s">
        <v>60</v>
      </c>
      <c r="D41" s="35"/>
      <c r="E41" s="37"/>
      <c r="F41" s="37"/>
      <c r="G41" s="38">
        <v>223.99</v>
      </c>
      <c r="H41" s="39">
        <v>65</v>
      </c>
    </row>
    <row r="42" spans="1:8" s="26" customFormat="1" ht="48" outlineLevel="1">
      <c r="A42" s="27" t="s">
        <v>61</v>
      </c>
      <c r="B42" s="28" t="s">
        <v>62</v>
      </c>
      <c r="C42" s="29" t="s">
        <v>63</v>
      </c>
      <c r="D42" s="28" t="s">
        <v>64</v>
      </c>
      <c r="E42" s="30">
        <v>0.024</v>
      </c>
      <c r="F42" s="30">
        <v>0.006912</v>
      </c>
      <c r="G42" s="31">
        <v>117950.3</v>
      </c>
      <c r="H42" s="32">
        <v>815</v>
      </c>
    </row>
    <row r="43" spans="1:8" s="26" customFormat="1" ht="48" outlineLevel="1">
      <c r="A43" s="27" t="s">
        <v>65</v>
      </c>
      <c r="B43" s="28" t="s">
        <v>66</v>
      </c>
      <c r="C43" s="29" t="s">
        <v>67</v>
      </c>
      <c r="D43" s="28" t="s">
        <v>64</v>
      </c>
      <c r="E43" s="30">
        <v>0.004</v>
      </c>
      <c r="F43" s="30">
        <v>0.001152</v>
      </c>
      <c r="G43" s="31">
        <v>32134.55</v>
      </c>
      <c r="H43" s="32">
        <v>37</v>
      </c>
    </row>
    <row r="44" spans="1:8" s="33" customFormat="1" ht="12.75">
      <c r="A44" s="34"/>
      <c r="B44" s="35"/>
      <c r="C44" s="36" t="s">
        <v>68</v>
      </c>
      <c r="D44" s="35"/>
      <c r="E44" s="37"/>
      <c r="F44" s="37"/>
      <c r="G44" s="38">
        <v>2959.35</v>
      </c>
      <c r="H44" s="39">
        <v>852</v>
      </c>
    </row>
    <row r="45" spans="1:8" s="40" customFormat="1" ht="12.75">
      <c r="A45" s="27"/>
      <c r="B45" s="28"/>
      <c r="C45" s="29" t="s">
        <v>32</v>
      </c>
      <c r="D45" s="28" t="s">
        <v>33</v>
      </c>
      <c r="E45" s="30">
        <v>84</v>
      </c>
      <c r="F45" s="30"/>
      <c r="G45" s="31">
        <v>3232.41</v>
      </c>
      <c r="H45" s="32">
        <v>931</v>
      </c>
    </row>
    <row r="46" spans="1:8" s="40" customFormat="1" ht="12.75">
      <c r="A46" s="27"/>
      <c r="B46" s="28"/>
      <c r="C46" s="29" t="s">
        <v>34</v>
      </c>
      <c r="D46" s="28" t="s">
        <v>33</v>
      </c>
      <c r="E46" s="30">
        <v>56</v>
      </c>
      <c r="F46" s="30"/>
      <c r="G46" s="31">
        <v>2154.94</v>
      </c>
      <c r="H46" s="32">
        <v>621</v>
      </c>
    </row>
    <row r="47" spans="1:8" s="33" customFormat="1" ht="12.75">
      <c r="A47" s="34"/>
      <c r="B47" s="35"/>
      <c r="C47" s="36" t="s">
        <v>35</v>
      </c>
      <c r="D47" s="35"/>
      <c r="E47" s="37"/>
      <c r="F47" s="37"/>
      <c r="G47" s="38">
        <v>12405.46</v>
      </c>
      <c r="H47" s="39">
        <v>3573</v>
      </c>
    </row>
    <row r="48" spans="1:8" s="20" customFormat="1" ht="63.75">
      <c r="A48" s="21" t="s">
        <v>69</v>
      </c>
      <c r="B48" s="22" t="s">
        <v>70</v>
      </c>
      <c r="C48" s="22" t="s">
        <v>71</v>
      </c>
      <c r="D48" s="23" t="s">
        <v>39</v>
      </c>
      <c r="E48" s="124">
        <v>0.288</v>
      </c>
      <c r="F48" s="125"/>
      <c r="G48" s="24">
        <v>9640.3</v>
      </c>
      <c r="H48" s="25">
        <v>2776</v>
      </c>
    </row>
    <row r="49" spans="1:8" s="26" customFormat="1" ht="12.75" outlineLevel="1">
      <c r="A49" s="41" t="s">
        <v>72</v>
      </c>
      <c r="B49" s="42" t="s">
        <v>25</v>
      </c>
      <c r="C49" s="43" t="s">
        <v>73</v>
      </c>
      <c r="D49" s="42" t="s">
        <v>11</v>
      </c>
      <c r="E49" s="44">
        <v>7.66</v>
      </c>
      <c r="F49" s="44">
        <v>2.206</v>
      </c>
      <c r="G49" s="45">
        <v>309.82</v>
      </c>
      <c r="H49" s="46">
        <v>683</v>
      </c>
    </row>
    <row r="50" spans="1:8" s="26" customFormat="1" ht="12.75" outlineLevel="1">
      <c r="A50" s="27" t="s">
        <v>74</v>
      </c>
      <c r="B50" s="28"/>
      <c r="C50" s="29" t="s">
        <v>43</v>
      </c>
      <c r="D50" s="28" t="s">
        <v>11</v>
      </c>
      <c r="E50" s="30">
        <v>0.04</v>
      </c>
      <c r="F50" s="30">
        <v>0.01152</v>
      </c>
      <c r="G50" s="31">
        <v>333.13</v>
      </c>
      <c r="H50" s="32">
        <v>4</v>
      </c>
    </row>
    <row r="51" spans="1:8" s="33" customFormat="1" ht="12.75">
      <c r="A51" s="34"/>
      <c r="B51" s="35"/>
      <c r="C51" s="36" t="s">
        <v>31</v>
      </c>
      <c r="D51" s="35"/>
      <c r="E51" s="37"/>
      <c r="F51" s="37"/>
      <c r="G51" s="38">
        <v>2386.55</v>
      </c>
      <c r="H51" s="39">
        <v>687</v>
      </c>
    </row>
    <row r="52" spans="1:8" s="26" customFormat="1" ht="48" outlineLevel="1">
      <c r="A52" s="27" t="s">
        <v>75</v>
      </c>
      <c r="B52" s="28" t="s">
        <v>45</v>
      </c>
      <c r="C52" s="29" t="s">
        <v>46</v>
      </c>
      <c r="D52" s="28" t="s">
        <v>47</v>
      </c>
      <c r="E52" s="30">
        <v>0.02</v>
      </c>
      <c r="F52" s="30">
        <v>0.00576</v>
      </c>
      <c r="G52" s="31">
        <v>36.46</v>
      </c>
      <c r="H52" s="32">
        <v>0.21</v>
      </c>
    </row>
    <row r="53" spans="1:8" s="26" customFormat="1" ht="12.75" outlineLevel="2">
      <c r="A53" s="47"/>
      <c r="B53" s="48"/>
      <c r="C53" s="49" t="s">
        <v>48</v>
      </c>
      <c r="D53" s="50" t="s">
        <v>11</v>
      </c>
      <c r="E53" s="51" t="s">
        <v>49</v>
      </c>
      <c r="F53" s="51" t="s">
        <v>49</v>
      </c>
      <c r="G53" s="52" t="s">
        <v>49</v>
      </c>
      <c r="H53" s="53" t="s">
        <v>49</v>
      </c>
    </row>
    <row r="54" spans="1:8" s="26" customFormat="1" ht="48" outlineLevel="1">
      <c r="A54" s="27" t="s">
        <v>76</v>
      </c>
      <c r="B54" s="28" t="s">
        <v>51</v>
      </c>
      <c r="C54" s="29" t="s">
        <v>52</v>
      </c>
      <c r="D54" s="28" t="s">
        <v>47</v>
      </c>
      <c r="E54" s="30">
        <v>0.02</v>
      </c>
      <c r="F54" s="30">
        <v>0.00576</v>
      </c>
      <c r="G54" s="31">
        <v>1975.23</v>
      </c>
      <c r="H54" s="32">
        <v>11</v>
      </c>
    </row>
    <row r="55" spans="1:8" s="26" customFormat="1" ht="12.75" outlineLevel="2">
      <c r="A55" s="47"/>
      <c r="B55" s="48"/>
      <c r="C55" s="49" t="s">
        <v>53</v>
      </c>
      <c r="D55" s="50" t="s">
        <v>11</v>
      </c>
      <c r="E55" s="51">
        <v>0.02</v>
      </c>
      <c r="F55" s="51">
        <v>0.00576</v>
      </c>
      <c r="G55" s="52">
        <v>309.45</v>
      </c>
      <c r="H55" s="53">
        <v>1.78</v>
      </c>
    </row>
    <row r="56" spans="1:8" s="26" customFormat="1" ht="48" outlineLevel="1">
      <c r="A56" s="27" t="s">
        <v>77</v>
      </c>
      <c r="B56" s="28" t="s">
        <v>55</v>
      </c>
      <c r="C56" s="29" t="s">
        <v>56</v>
      </c>
      <c r="D56" s="28" t="s">
        <v>47</v>
      </c>
      <c r="E56" s="30">
        <v>0.02</v>
      </c>
      <c r="F56" s="30">
        <v>0.00576</v>
      </c>
      <c r="G56" s="31">
        <v>1419.66</v>
      </c>
      <c r="H56" s="32">
        <v>8</v>
      </c>
    </row>
    <row r="57" spans="1:8" s="26" customFormat="1" ht="12.75" outlineLevel="2">
      <c r="A57" s="47"/>
      <c r="B57" s="48"/>
      <c r="C57" s="49" t="s">
        <v>53</v>
      </c>
      <c r="D57" s="50" t="s">
        <v>11</v>
      </c>
      <c r="E57" s="51">
        <v>0.02</v>
      </c>
      <c r="F57" s="51">
        <v>0.00576</v>
      </c>
      <c r="G57" s="52">
        <v>356.82</v>
      </c>
      <c r="H57" s="53">
        <v>2.06</v>
      </c>
    </row>
    <row r="58" spans="1:8" s="26" customFormat="1" ht="48" outlineLevel="1">
      <c r="A58" s="27" t="s">
        <v>78</v>
      </c>
      <c r="B58" s="28" t="s">
        <v>58</v>
      </c>
      <c r="C58" s="29" t="s">
        <v>59</v>
      </c>
      <c r="D58" s="28" t="s">
        <v>47</v>
      </c>
      <c r="E58" s="30">
        <v>1.3</v>
      </c>
      <c r="F58" s="30">
        <v>0.3744</v>
      </c>
      <c r="G58" s="31">
        <v>69.36</v>
      </c>
      <c r="H58" s="32">
        <v>26</v>
      </c>
    </row>
    <row r="59" spans="1:8" s="26" customFormat="1" ht="12.75" outlineLevel="2">
      <c r="A59" s="47"/>
      <c r="B59" s="48"/>
      <c r="C59" s="49" t="s">
        <v>48</v>
      </c>
      <c r="D59" s="50" t="s">
        <v>11</v>
      </c>
      <c r="E59" s="51" t="s">
        <v>49</v>
      </c>
      <c r="F59" s="51" t="s">
        <v>49</v>
      </c>
      <c r="G59" s="52" t="s">
        <v>49</v>
      </c>
      <c r="H59" s="53" t="s">
        <v>49</v>
      </c>
    </row>
    <row r="60" spans="1:8" s="33" customFormat="1" ht="12.75">
      <c r="A60" s="34"/>
      <c r="B60" s="35"/>
      <c r="C60" s="36" t="s">
        <v>60</v>
      </c>
      <c r="D60" s="35"/>
      <c r="E60" s="37"/>
      <c r="F60" s="37"/>
      <c r="G60" s="38">
        <v>158.8</v>
      </c>
      <c r="H60" s="39">
        <v>46</v>
      </c>
    </row>
    <row r="61" spans="1:8" s="26" customFormat="1" ht="48" outlineLevel="1">
      <c r="A61" s="27" t="s">
        <v>79</v>
      </c>
      <c r="B61" s="28" t="s">
        <v>80</v>
      </c>
      <c r="C61" s="29" t="s">
        <v>81</v>
      </c>
      <c r="D61" s="28" t="s">
        <v>64</v>
      </c>
      <c r="E61" s="30">
        <v>0.038</v>
      </c>
      <c r="F61" s="30">
        <v>0.010944</v>
      </c>
      <c r="G61" s="31">
        <v>172223.75</v>
      </c>
      <c r="H61" s="32">
        <v>1885</v>
      </c>
    </row>
    <row r="62" spans="1:8" s="26" customFormat="1" ht="48" outlineLevel="1">
      <c r="A62" s="27" t="s">
        <v>82</v>
      </c>
      <c r="B62" s="28" t="s">
        <v>83</v>
      </c>
      <c r="C62" s="29" t="s">
        <v>84</v>
      </c>
      <c r="D62" s="28" t="s">
        <v>64</v>
      </c>
      <c r="E62" s="30">
        <v>0.0028</v>
      </c>
      <c r="F62" s="30">
        <v>0.000806</v>
      </c>
      <c r="G62" s="31">
        <v>201350.54</v>
      </c>
      <c r="H62" s="32">
        <v>162</v>
      </c>
    </row>
    <row r="63" spans="1:8" s="33" customFormat="1" ht="12.75">
      <c r="A63" s="34"/>
      <c r="B63" s="35"/>
      <c r="C63" s="36" t="s">
        <v>68</v>
      </c>
      <c r="D63" s="35"/>
      <c r="E63" s="37"/>
      <c r="F63" s="37"/>
      <c r="G63" s="38">
        <v>7108.28</v>
      </c>
      <c r="H63" s="39">
        <v>2047</v>
      </c>
    </row>
    <row r="64" spans="1:8" s="40" customFormat="1" ht="12.75">
      <c r="A64" s="27"/>
      <c r="B64" s="28"/>
      <c r="C64" s="29" t="s">
        <v>32</v>
      </c>
      <c r="D64" s="28" t="s">
        <v>33</v>
      </c>
      <c r="E64" s="30">
        <v>84</v>
      </c>
      <c r="F64" s="30"/>
      <c r="G64" s="31">
        <v>2004.7</v>
      </c>
      <c r="H64" s="32">
        <v>577</v>
      </c>
    </row>
    <row r="65" spans="1:8" s="40" customFormat="1" ht="12.75">
      <c r="A65" s="27"/>
      <c r="B65" s="28"/>
      <c r="C65" s="29" t="s">
        <v>34</v>
      </c>
      <c r="D65" s="28" t="s">
        <v>33</v>
      </c>
      <c r="E65" s="30">
        <v>56</v>
      </c>
      <c r="F65" s="30"/>
      <c r="G65" s="31">
        <v>1336.47</v>
      </c>
      <c r="H65" s="32">
        <v>385</v>
      </c>
    </row>
    <row r="66" spans="1:8" s="33" customFormat="1" ht="12.75">
      <c r="A66" s="34"/>
      <c r="B66" s="35"/>
      <c r="C66" s="36" t="s">
        <v>35</v>
      </c>
      <c r="D66" s="35"/>
      <c r="E66" s="37"/>
      <c r="F66" s="37"/>
      <c r="G66" s="38">
        <v>12981.47</v>
      </c>
      <c r="H66" s="39">
        <v>3739</v>
      </c>
    </row>
    <row r="67" spans="1:8" s="20" customFormat="1" ht="12.75">
      <c r="A67" s="21" t="s">
        <v>85</v>
      </c>
      <c r="B67" s="22" t="s">
        <v>86</v>
      </c>
      <c r="C67" s="22" t="s">
        <v>87</v>
      </c>
      <c r="D67" s="23" t="s">
        <v>88</v>
      </c>
      <c r="E67" s="124">
        <v>6</v>
      </c>
      <c r="F67" s="125"/>
      <c r="G67" s="24">
        <v>13700</v>
      </c>
      <c r="H67" s="25">
        <v>82200</v>
      </c>
    </row>
    <row r="68" spans="1:8" s="20" customFormat="1" ht="51">
      <c r="A68" s="21" t="s">
        <v>89</v>
      </c>
      <c r="B68" s="22" t="s">
        <v>90</v>
      </c>
      <c r="C68" s="22" t="s">
        <v>91</v>
      </c>
      <c r="D68" s="23" t="s">
        <v>88</v>
      </c>
      <c r="E68" s="124">
        <v>2</v>
      </c>
      <c r="F68" s="125"/>
      <c r="G68" s="24">
        <v>4882.02</v>
      </c>
      <c r="H68" s="25">
        <v>9764</v>
      </c>
    </row>
    <row r="69" spans="1:8" s="26" customFormat="1" ht="12.75" outlineLevel="1">
      <c r="A69" s="41" t="s">
        <v>92</v>
      </c>
      <c r="B69" s="42" t="s">
        <v>25</v>
      </c>
      <c r="C69" s="43" t="s">
        <v>93</v>
      </c>
      <c r="D69" s="42" t="s">
        <v>11</v>
      </c>
      <c r="E69" s="44">
        <v>3.17</v>
      </c>
      <c r="F69" s="44">
        <v>6.34</v>
      </c>
      <c r="G69" s="45">
        <v>302.67</v>
      </c>
      <c r="H69" s="46">
        <v>1919</v>
      </c>
    </row>
    <row r="70" spans="1:8" s="26" customFormat="1" ht="12.75" outlineLevel="1">
      <c r="A70" s="27" t="s">
        <v>94</v>
      </c>
      <c r="B70" s="28"/>
      <c r="C70" s="29" t="s">
        <v>43</v>
      </c>
      <c r="D70" s="28" t="s">
        <v>11</v>
      </c>
      <c r="E70" s="30">
        <v>0.94</v>
      </c>
      <c r="F70" s="30">
        <v>1.88</v>
      </c>
      <c r="G70" s="31">
        <v>343.36</v>
      </c>
      <c r="H70" s="32">
        <v>646</v>
      </c>
    </row>
    <row r="71" spans="1:8" s="33" customFormat="1" ht="12.75">
      <c r="A71" s="34"/>
      <c r="B71" s="35"/>
      <c r="C71" s="36" t="s">
        <v>31</v>
      </c>
      <c r="D71" s="35"/>
      <c r="E71" s="37"/>
      <c r="F71" s="37"/>
      <c r="G71" s="38">
        <v>1282.22</v>
      </c>
      <c r="H71" s="39">
        <v>2564</v>
      </c>
    </row>
    <row r="72" spans="1:8" s="26" customFormat="1" ht="48" outlineLevel="1">
      <c r="A72" s="27" t="s">
        <v>95</v>
      </c>
      <c r="B72" s="28" t="s">
        <v>96</v>
      </c>
      <c r="C72" s="29" t="s">
        <v>97</v>
      </c>
      <c r="D72" s="28" t="s">
        <v>47</v>
      </c>
      <c r="E72" s="30">
        <v>0.78</v>
      </c>
      <c r="F72" s="30">
        <v>1.56</v>
      </c>
      <c r="G72" s="31">
        <v>2916.67</v>
      </c>
      <c r="H72" s="32">
        <v>4550</v>
      </c>
    </row>
    <row r="73" spans="1:8" s="26" customFormat="1" ht="12.75" outlineLevel="2">
      <c r="A73" s="47"/>
      <c r="B73" s="48"/>
      <c r="C73" s="49" t="s">
        <v>53</v>
      </c>
      <c r="D73" s="50" t="s">
        <v>11</v>
      </c>
      <c r="E73" s="51">
        <v>0.78</v>
      </c>
      <c r="F73" s="51">
        <v>1.56</v>
      </c>
      <c r="G73" s="52">
        <v>340.6</v>
      </c>
      <c r="H73" s="53">
        <v>531.34</v>
      </c>
    </row>
    <row r="74" spans="1:8" s="26" customFormat="1" ht="48" outlineLevel="1">
      <c r="A74" s="27" t="s">
        <v>98</v>
      </c>
      <c r="B74" s="28" t="s">
        <v>55</v>
      </c>
      <c r="C74" s="29" t="s">
        <v>56</v>
      </c>
      <c r="D74" s="28" t="s">
        <v>47</v>
      </c>
      <c r="E74" s="30">
        <v>0.16</v>
      </c>
      <c r="F74" s="30">
        <v>0.32</v>
      </c>
      <c r="G74" s="31">
        <v>1419.66</v>
      </c>
      <c r="H74" s="32">
        <v>454</v>
      </c>
    </row>
    <row r="75" spans="1:8" s="26" customFormat="1" ht="12.75" outlineLevel="2">
      <c r="A75" s="47"/>
      <c r="B75" s="48"/>
      <c r="C75" s="49" t="s">
        <v>53</v>
      </c>
      <c r="D75" s="50" t="s">
        <v>11</v>
      </c>
      <c r="E75" s="51">
        <v>0.16</v>
      </c>
      <c r="F75" s="51">
        <v>0.32</v>
      </c>
      <c r="G75" s="52">
        <v>356.82</v>
      </c>
      <c r="H75" s="53">
        <v>114.18</v>
      </c>
    </row>
    <row r="76" spans="1:8" s="33" customFormat="1" ht="12.75">
      <c r="A76" s="34"/>
      <c r="B76" s="35"/>
      <c r="C76" s="36" t="s">
        <v>60</v>
      </c>
      <c r="D76" s="35"/>
      <c r="E76" s="37"/>
      <c r="F76" s="37"/>
      <c r="G76" s="38">
        <v>2502.15</v>
      </c>
      <c r="H76" s="39">
        <v>5004</v>
      </c>
    </row>
    <row r="77" spans="1:8" s="26" customFormat="1" ht="48" outlineLevel="1">
      <c r="A77" s="27" t="s">
        <v>99</v>
      </c>
      <c r="B77" s="28" t="s">
        <v>100</v>
      </c>
      <c r="C77" s="29" t="s">
        <v>101</v>
      </c>
      <c r="D77" s="28" t="s">
        <v>64</v>
      </c>
      <c r="E77" s="30">
        <v>0.00023</v>
      </c>
      <c r="F77" s="30">
        <v>0.00046</v>
      </c>
      <c r="G77" s="31">
        <v>104538.37</v>
      </c>
      <c r="H77" s="32">
        <v>48</v>
      </c>
    </row>
    <row r="78" spans="1:8" s="26" customFormat="1" ht="48" outlineLevel="1">
      <c r="A78" s="27" t="s">
        <v>102</v>
      </c>
      <c r="B78" s="28" t="s">
        <v>103</v>
      </c>
      <c r="C78" s="29" t="s">
        <v>104</v>
      </c>
      <c r="D78" s="28" t="s">
        <v>64</v>
      </c>
      <c r="E78" s="30">
        <v>0.0004</v>
      </c>
      <c r="F78" s="30">
        <v>0.0008</v>
      </c>
      <c r="G78" s="31">
        <v>64369.61</v>
      </c>
      <c r="H78" s="32">
        <v>51</v>
      </c>
    </row>
    <row r="79" spans="1:8" s="26" customFormat="1" ht="48" outlineLevel="1">
      <c r="A79" s="27" t="s">
        <v>105</v>
      </c>
      <c r="B79" s="28" t="s">
        <v>106</v>
      </c>
      <c r="C79" s="29" t="s">
        <v>107</v>
      </c>
      <c r="D79" s="28" t="s">
        <v>64</v>
      </c>
      <c r="E79" s="30">
        <v>1E-05</v>
      </c>
      <c r="F79" s="30">
        <v>2E-05</v>
      </c>
      <c r="G79" s="31">
        <v>81291.12</v>
      </c>
      <c r="H79" s="32">
        <v>2</v>
      </c>
    </row>
    <row r="80" spans="1:8" s="26" customFormat="1" ht="48" outlineLevel="1">
      <c r="A80" s="27" t="s">
        <v>108</v>
      </c>
      <c r="B80" s="28" t="s">
        <v>109</v>
      </c>
      <c r="C80" s="29" t="s">
        <v>110</v>
      </c>
      <c r="D80" s="28" t="s">
        <v>64</v>
      </c>
      <c r="E80" s="30">
        <v>3E-05</v>
      </c>
      <c r="F80" s="30">
        <v>6E-05</v>
      </c>
      <c r="G80" s="31">
        <v>71342.77</v>
      </c>
      <c r="H80" s="32">
        <v>4</v>
      </c>
    </row>
    <row r="81" spans="1:8" s="26" customFormat="1" ht="48" outlineLevel="1">
      <c r="A81" s="41" t="s">
        <v>111</v>
      </c>
      <c r="B81" s="42" t="s">
        <v>112</v>
      </c>
      <c r="C81" s="43" t="s">
        <v>113</v>
      </c>
      <c r="D81" s="42" t="s">
        <v>114</v>
      </c>
      <c r="E81" s="44">
        <v>3</v>
      </c>
      <c r="F81" s="44">
        <v>6</v>
      </c>
      <c r="G81" s="45">
        <v>350</v>
      </c>
      <c r="H81" s="46">
        <v>2100</v>
      </c>
    </row>
    <row r="82" spans="1:8" s="26" customFormat="1" ht="48" outlineLevel="1">
      <c r="A82" s="27" t="s">
        <v>115</v>
      </c>
      <c r="B82" s="28" t="s">
        <v>116</v>
      </c>
      <c r="C82" s="29" t="s">
        <v>117</v>
      </c>
      <c r="D82" s="28" t="s">
        <v>118</v>
      </c>
      <c r="E82" s="30">
        <v>0.02</v>
      </c>
      <c r="F82" s="30">
        <v>0.04</v>
      </c>
      <c r="G82" s="31">
        <v>96.95</v>
      </c>
      <c r="H82" s="32">
        <v>4</v>
      </c>
    </row>
    <row r="83" spans="1:8" s="26" customFormat="1" ht="48" outlineLevel="1">
      <c r="A83" s="27" t="s">
        <v>119</v>
      </c>
      <c r="B83" s="28" t="s">
        <v>120</v>
      </c>
      <c r="C83" s="29" t="s">
        <v>121</v>
      </c>
      <c r="D83" s="28" t="s">
        <v>64</v>
      </c>
      <c r="E83" s="30">
        <v>0.0006</v>
      </c>
      <c r="F83" s="30">
        <v>0.0012</v>
      </c>
      <c r="G83" s="31">
        <v>381445.73</v>
      </c>
      <c r="H83" s="32">
        <v>458</v>
      </c>
    </row>
    <row r="84" spans="1:8" s="26" customFormat="1" ht="48" outlineLevel="1">
      <c r="A84" s="27" t="s">
        <v>122</v>
      </c>
      <c r="B84" s="28" t="s">
        <v>123</v>
      </c>
      <c r="C84" s="29" t="s">
        <v>124</v>
      </c>
      <c r="D84" s="28" t="s">
        <v>125</v>
      </c>
      <c r="E84" s="30">
        <v>0.06</v>
      </c>
      <c r="F84" s="30">
        <v>0.12</v>
      </c>
      <c r="G84" s="31">
        <v>311</v>
      </c>
      <c r="H84" s="32">
        <v>37</v>
      </c>
    </row>
    <row r="85" spans="1:8" s="26" customFormat="1" ht="48" outlineLevel="1">
      <c r="A85" s="27" t="s">
        <v>126</v>
      </c>
      <c r="B85" s="28" t="s">
        <v>127</v>
      </c>
      <c r="C85" s="29" t="s">
        <v>128</v>
      </c>
      <c r="D85" s="28" t="s">
        <v>64</v>
      </c>
      <c r="E85" s="30">
        <v>0.0006</v>
      </c>
      <c r="F85" s="30">
        <v>0.0012</v>
      </c>
      <c r="G85" s="31">
        <v>113667.04</v>
      </c>
      <c r="H85" s="32">
        <v>136</v>
      </c>
    </row>
    <row r="86" spans="1:8" s="33" customFormat="1" ht="12.75">
      <c r="A86" s="34"/>
      <c r="B86" s="35"/>
      <c r="C86" s="36" t="s">
        <v>68</v>
      </c>
      <c r="D86" s="35"/>
      <c r="E86" s="37"/>
      <c r="F86" s="37"/>
      <c r="G86" s="38">
        <v>1420.41</v>
      </c>
      <c r="H86" s="39">
        <v>2841</v>
      </c>
    </row>
    <row r="87" spans="1:8" s="40" customFormat="1" ht="12.75">
      <c r="A87" s="27"/>
      <c r="B87" s="28"/>
      <c r="C87" s="29" t="s">
        <v>32</v>
      </c>
      <c r="D87" s="28" t="s">
        <v>33</v>
      </c>
      <c r="E87" s="30">
        <v>107</v>
      </c>
      <c r="F87" s="30"/>
      <c r="G87" s="31">
        <v>1371.98</v>
      </c>
      <c r="H87" s="32">
        <v>2744</v>
      </c>
    </row>
    <row r="88" spans="1:8" s="40" customFormat="1" ht="12.75">
      <c r="A88" s="27"/>
      <c r="B88" s="28"/>
      <c r="C88" s="29" t="s">
        <v>34</v>
      </c>
      <c r="D88" s="28" t="s">
        <v>33</v>
      </c>
      <c r="E88" s="30">
        <v>48</v>
      </c>
      <c r="F88" s="30"/>
      <c r="G88" s="31">
        <v>615.47</v>
      </c>
      <c r="H88" s="32">
        <v>1231</v>
      </c>
    </row>
    <row r="89" spans="1:8" s="33" customFormat="1" ht="12.75">
      <c r="A89" s="34"/>
      <c r="B89" s="35"/>
      <c r="C89" s="36" t="s">
        <v>35</v>
      </c>
      <c r="D89" s="35"/>
      <c r="E89" s="37"/>
      <c r="F89" s="37"/>
      <c r="G89" s="38">
        <v>6869.47</v>
      </c>
      <c r="H89" s="39">
        <v>13739</v>
      </c>
    </row>
    <row r="90" spans="1:8" s="20" customFormat="1" ht="51">
      <c r="A90" s="21" t="s">
        <v>129</v>
      </c>
      <c r="B90" s="22" t="s">
        <v>130</v>
      </c>
      <c r="C90" s="22" t="s">
        <v>131</v>
      </c>
      <c r="D90" s="23" t="s">
        <v>88</v>
      </c>
      <c r="E90" s="124">
        <v>2</v>
      </c>
      <c r="F90" s="125"/>
      <c r="G90" s="24">
        <v>8422.06</v>
      </c>
      <c r="H90" s="25">
        <v>16844</v>
      </c>
    </row>
    <row r="91" spans="1:8" s="26" customFormat="1" ht="12.75" outlineLevel="1">
      <c r="A91" s="41" t="s">
        <v>132</v>
      </c>
      <c r="B91" s="42" t="s">
        <v>25</v>
      </c>
      <c r="C91" s="43" t="s">
        <v>93</v>
      </c>
      <c r="D91" s="42" t="s">
        <v>11</v>
      </c>
      <c r="E91" s="44">
        <v>6.31</v>
      </c>
      <c r="F91" s="44">
        <v>12.62</v>
      </c>
      <c r="G91" s="45">
        <v>302.67</v>
      </c>
      <c r="H91" s="46">
        <v>3820</v>
      </c>
    </row>
    <row r="92" spans="1:8" s="26" customFormat="1" ht="12.75" outlineLevel="1">
      <c r="A92" s="41" t="s">
        <v>133</v>
      </c>
      <c r="B92" s="42"/>
      <c r="C92" s="43" t="s">
        <v>43</v>
      </c>
      <c r="D92" s="42" t="s">
        <v>11</v>
      </c>
      <c r="E92" s="44">
        <v>1.91</v>
      </c>
      <c r="F92" s="44">
        <v>3.82</v>
      </c>
      <c r="G92" s="45">
        <v>343.32</v>
      </c>
      <c r="H92" s="46">
        <v>1311</v>
      </c>
    </row>
    <row r="93" spans="1:8" s="33" customFormat="1" ht="12.75">
      <c r="A93" s="34"/>
      <c r="B93" s="35"/>
      <c r="C93" s="36" t="s">
        <v>31</v>
      </c>
      <c r="D93" s="35"/>
      <c r="E93" s="37"/>
      <c r="F93" s="37"/>
      <c r="G93" s="38">
        <v>2565.58</v>
      </c>
      <c r="H93" s="39">
        <v>5131</v>
      </c>
    </row>
    <row r="94" spans="1:8" s="26" customFormat="1" ht="48" outlineLevel="1">
      <c r="A94" s="41" t="s">
        <v>134</v>
      </c>
      <c r="B94" s="42" t="s">
        <v>96</v>
      </c>
      <c r="C94" s="43" t="s">
        <v>97</v>
      </c>
      <c r="D94" s="42" t="s">
        <v>47</v>
      </c>
      <c r="E94" s="44">
        <v>1.59</v>
      </c>
      <c r="F94" s="44">
        <v>3.18</v>
      </c>
      <c r="G94" s="45">
        <v>2916.67</v>
      </c>
      <c r="H94" s="46">
        <v>9275</v>
      </c>
    </row>
    <row r="95" spans="1:8" s="26" customFormat="1" ht="12.75" outlineLevel="2">
      <c r="A95" s="47"/>
      <c r="B95" s="48"/>
      <c r="C95" s="49" t="s">
        <v>53</v>
      </c>
      <c r="D95" s="50" t="s">
        <v>11</v>
      </c>
      <c r="E95" s="51">
        <v>1.59</v>
      </c>
      <c r="F95" s="51">
        <v>3.18</v>
      </c>
      <c r="G95" s="52">
        <v>340.6</v>
      </c>
      <c r="H95" s="53">
        <v>1083.11</v>
      </c>
    </row>
    <row r="96" spans="1:8" s="26" customFormat="1" ht="48" outlineLevel="1">
      <c r="A96" s="27" t="s">
        <v>135</v>
      </c>
      <c r="B96" s="28" t="s">
        <v>55</v>
      </c>
      <c r="C96" s="29" t="s">
        <v>56</v>
      </c>
      <c r="D96" s="28" t="s">
        <v>47</v>
      </c>
      <c r="E96" s="30">
        <v>0.32</v>
      </c>
      <c r="F96" s="30">
        <v>0.64</v>
      </c>
      <c r="G96" s="31">
        <v>1419.66</v>
      </c>
      <c r="H96" s="32">
        <v>909</v>
      </c>
    </row>
    <row r="97" spans="1:8" s="26" customFormat="1" ht="12.75" outlineLevel="2">
      <c r="A97" s="47"/>
      <c r="B97" s="48"/>
      <c r="C97" s="49" t="s">
        <v>53</v>
      </c>
      <c r="D97" s="50" t="s">
        <v>11</v>
      </c>
      <c r="E97" s="51">
        <v>0.32</v>
      </c>
      <c r="F97" s="51">
        <v>0.64</v>
      </c>
      <c r="G97" s="52">
        <v>356.82</v>
      </c>
      <c r="H97" s="53">
        <v>228.36</v>
      </c>
    </row>
    <row r="98" spans="1:8" s="33" customFormat="1" ht="12.75">
      <c r="A98" s="34"/>
      <c r="B98" s="35"/>
      <c r="C98" s="36" t="s">
        <v>60</v>
      </c>
      <c r="D98" s="35"/>
      <c r="E98" s="37"/>
      <c r="F98" s="37"/>
      <c r="G98" s="38">
        <v>5091.8</v>
      </c>
      <c r="H98" s="39">
        <v>10184</v>
      </c>
    </row>
    <row r="99" spans="1:8" s="26" customFormat="1" ht="48" outlineLevel="1">
      <c r="A99" s="27" t="s">
        <v>136</v>
      </c>
      <c r="B99" s="28" t="s">
        <v>100</v>
      </c>
      <c r="C99" s="29" t="s">
        <v>101</v>
      </c>
      <c r="D99" s="28" t="s">
        <v>64</v>
      </c>
      <c r="E99" s="30">
        <v>0.00023</v>
      </c>
      <c r="F99" s="30">
        <v>0.00046</v>
      </c>
      <c r="G99" s="31">
        <v>104538.37</v>
      </c>
      <c r="H99" s="32">
        <v>48</v>
      </c>
    </row>
    <row r="100" spans="1:8" s="26" customFormat="1" ht="48" outlineLevel="1">
      <c r="A100" s="27" t="s">
        <v>137</v>
      </c>
      <c r="B100" s="28" t="s">
        <v>103</v>
      </c>
      <c r="C100" s="29" t="s">
        <v>104</v>
      </c>
      <c r="D100" s="28" t="s">
        <v>64</v>
      </c>
      <c r="E100" s="30">
        <v>0.0004</v>
      </c>
      <c r="F100" s="30">
        <v>0.0008</v>
      </c>
      <c r="G100" s="31">
        <v>64369.61</v>
      </c>
      <c r="H100" s="32">
        <v>51</v>
      </c>
    </row>
    <row r="101" spans="1:8" s="26" customFormat="1" ht="48" outlineLevel="1">
      <c r="A101" s="27" t="s">
        <v>138</v>
      </c>
      <c r="B101" s="28" t="s">
        <v>106</v>
      </c>
      <c r="C101" s="29" t="s">
        <v>107</v>
      </c>
      <c r="D101" s="28" t="s">
        <v>64</v>
      </c>
      <c r="E101" s="30">
        <v>1E-05</v>
      </c>
      <c r="F101" s="30">
        <v>2E-05</v>
      </c>
      <c r="G101" s="31">
        <v>81291.12</v>
      </c>
      <c r="H101" s="32">
        <v>2</v>
      </c>
    </row>
    <row r="102" spans="1:8" s="26" customFormat="1" ht="48" outlineLevel="1">
      <c r="A102" s="27" t="s">
        <v>139</v>
      </c>
      <c r="B102" s="28" t="s">
        <v>109</v>
      </c>
      <c r="C102" s="29" t="s">
        <v>110</v>
      </c>
      <c r="D102" s="28" t="s">
        <v>64</v>
      </c>
      <c r="E102" s="30">
        <v>3E-05</v>
      </c>
      <c r="F102" s="30">
        <v>6E-05</v>
      </c>
      <c r="G102" s="31">
        <v>71342.77</v>
      </c>
      <c r="H102" s="32">
        <v>4</v>
      </c>
    </row>
    <row r="103" spans="1:8" s="26" customFormat="1" ht="48" outlineLevel="1">
      <c r="A103" s="41" t="s">
        <v>140</v>
      </c>
      <c r="B103" s="42" t="s">
        <v>112</v>
      </c>
      <c r="C103" s="43" t="s">
        <v>113</v>
      </c>
      <c r="D103" s="42" t="s">
        <v>114</v>
      </c>
      <c r="E103" s="44">
        <v>3</v>
      </c>
      <c r="F103" s="44">
        <v>6</v>
      </c>
      <c r="G103" s="45">
        <v>350</v>
      </c>
      <c r="H103" s="46">
        <v>2100</v>
      </c>
    </row>
    <row r="104" spans="1:8" s="26" customFormat="1" ht="48" outlineLevel="1">
      <c r="A104" s="27" t="s">
        <v>141</v>
      </c>
      <c r="B104" s="28" t="s">
        <v>116</v>
      </c>
      <c r="C104" s="29" t="s">
        <v>117</v>
      </c>
      <c r="D104" s="28" t="s">
        <v>118</v>
      </c>
      <c r="E104" s="30">
        <v>0.02</v>
      </c>
      <c r="F104" s="30">
        <v>0.04</v>
      </c>
      <c r="G104" s="31">
        <v>96.95</v>
      </c>
      <c r="H104" s="32">
        <v>4</v>
      </c>
    </row>
    <row r="105" spans="1:8" s="26" customFormat="1" ht="48" outlineLevel="1">
      <c r="A105" s="27" t="s">
        <v>142</v>
      </c>
      <c r="B105" s="28" t="s">
        <v>120</v>
      </c>
      <c r="C105" s="29" t="s">
        <v>121</v>
      </c>
      <c r="D105" s="28" t="s">
        <v>64</v>
      </c>
      <c r="E105" s="30">
        <v>0.0006</v>
      </c>
      <c r="F105" s="30">
        <v>0.0012</v>
      </c>
      <c r="G105" s="31">
        <v>381445.73</v>
      </c>
      <c r="H105" s="32">
        <v>458</v>
      </c>
    </row>
    <row r="106" spans="1:8" s="26" customFormat="1" ht="48" outlineLevel="1">
      <c r="A106" s="27" t="s">
        <v>143</v>
      </c>
      <c r="B106" s="28" t="s">
        <v>123</v>
      </c>
      <c r="C106" s="29" t="s">
        <v>124</v>
      </c>
      <c r="D106" s="28" t="s">
        <v>125</v>
      </c>
      <c r="E106" s="30">
        <v>0.06</v>
      </c>
      <c r="F106" s="30">
        <v>0.12</v>
      </c>
      <c r="G106" s="31">
        <v>311</v>
      </c>
      <c r="H106" s="32">
        <v>37</v>
      </c>
    </row>
    <row r="107" spans="1:8" s="26" customFormat="1" ht="48" outlineLevel="1">
      <c r="A107" s="27" t="s">
        <v>144</v>
      </c>
      <c r="B107" s="28" t="s">
        <v>127</v>
      </c>
      <c r="C107" s="29" t="s">
        <v>128</v>
      </c>
      <c r="D107" s="28" t="s">
        <v>64</v>
      </c>
      <c r="E107" s="30">
        <v>0.0006</v>
      </c>
      <c r="F107" s="30">
        <v>0.0012</v>
      </c>
      <c r="G107" s="31">
        <v>113667.04</v>
      </c>
      <c r="H107" s="32">
        <v>136</v>
      </c>
    </row>
    <row r="108" spans="1:8" s="33" customFormat="1" ht="12.75">
      <c r="A108" s="34"/>
      <c r="B108" s="35"/>
      <c r="C108" s="36" t="s">
        <v>68</v>
      </c>
      <c r="D108" s="35"/>
      <c r="E108" s="37"/>
      <c r="F108" s="37"/>
      <c r="G108" s="38">
        <v>1420.41</v>
      </c>
      <c r="H108" s="39">
        <v>2841</v>
      </c>
    </row>
    <row r="109" spans="1:8" s="40" customFormat="1" ht="12.75">
      <c r="A109" s="27"/>
      <c r="B109" s="28"/>
      <c r="C109" s="29" t="s">
        <v>32</v>
      </c>
      <c r="D109" s="28" t="s">
        <v>33</v>
      </c>
      <c r="E109" s="30">
        <v>107</v>
      </c>
      <c r="F109" s="30"/>
      <c r="G109" s="31">
        <v>2745.17</v>
      </c>
      <c r="H109" s="32">
        <v>5490</v>
      </c>
    </row>
    <row r="110" spans="1:8" s="40" customFormat="1" ht="12.75">
      <c r="A110" s="27"/>
      <c r="B110" s="28"/>
      <c r="C110" s="29" t="s">
        <v>34</v>
      </c>
      <c r="D110" s="28" t="s">
        <v>33</v>
      </c>
      <c r="E110" s="30">
        <v>48</v>
      </c>
      <c r="F110" s="30"/>
      <c r="G110" s="31">
        <v>1231.48</v>
      </c>
      <c r="H110" s="32">
        <v>2463</v>
      </c>
    </row>
    <row r="111" spans="1:8" s="33" customFormat="1" ht="12.75">
      <c r="A111" s="34"/>
      <c r="B111" s="35"/>
      <c r="C111" s="36" t="s">
        <v>35</v>
      </c>
      <c r="D111" s="35"/>
      <c r="E111" s="37"/>
      <c r="F111" s="37"/>
      <c r="G111" s="38">
        <v>12398.71</v>
      </c>
      <c r="H111" s="39">
        <v>24797</v>
      </c>
    </row>
    <row r="112" spans="1:8" s="20" customFormat="1" ht="51">
      <c r="A112" s="21" t="s">
        <v>145</v>
      </c>
      <c r="B112" s="22" t="s">
        <v>146</v>
      </c>
      <c r="C112" s="22" t="s">
        <v>147</v>
      </c>
      <c r="D112" s="23" t="s">
        <v>148</v>
      </c>
      <c r="E112" s="124">
        <v>0.1</v>
      </c>
      <c r="F112" s="125"/>
      <c r="G112" s="24">
        <v>33595.69</v>
      </c>
      <c r="H112" s="25">
        <v>3360</v>
      </c>
    </row>
    <row r="113" spans="1:8" s="26" customFormat="1" ht="12.75" outlineLevel="1">
      <c r="A113" s="41" t="s">
        <v>149</v>
      </c>
      <c r="B113" s="42" t="s">
        <v>25</v>
      </c>
      <c r="C113" s="43" t="s">
        <v>150</v>
      </c>
      <c r="D113" s="42" t="s">
        <v>11</v>
      </c>
      <c r="E113" s="44">
        <v>34.9</v>
      </c>
      <c r="F113" s="44">
        <v>3.49</v>
      </c>
      <c r="G113" s="45">
        <v>313.4</v>
      </c>
      <c r="H113" s="46">
        <v>1094</v>
      </c>
    </row>
    <row r="114" spans="1:8" s="26" customFormat="1" ht="12.75" outlineLevel="1">
      <c r="A114" s="41" t="s">
        <v>151</v>
      </c>
      <c r="B114" s="42"/>
      <c r="C114" s="43" t="s">
        <v>43</v>
      </c>
      <c r="D114" s="42" t="s">
        <v>11</v>
      </c>
      <c r="E114" s="44">
        <v>16.11</v>
      </c>
      <c r="F114" s="44">
        <v>1.611</v>
      </c>
      <c r="G114" s="45">
        <v>330.1</v>
      </c>
      <c r="H114" s="46">
        <v>532</v>
      </c>
    </row>
    <row r="115" spans="1:8" s="33" customFormat="1" ht="12.75">
      <c r="A115" s="34"/>
      <c r="B115" s="35"/>
      <c r="C115" s="36" t="s">
        <v>31</v>
      </c>
      <c r="D115" s="35"/>
      <c r="E115" s="37"/>
      <c r="F115" s="37"/>
      <c r="G115" s="38">
        <v>16255.51</v>
      </c>
      <c r="H115" s="39">
        <v>1626</v>
      </c>
    </row>
    <row r="116" spans="1:8" s="26" customFormat="1" ht="48" outlineLevel="1">
      <c r="A116" s="41" t="s">
        <v>152</v>
      </c>
      <c r="B116" s="42" t="s">
        <v>153</v>
      </c>
      <c r="C116" s="43" t="s">
        <v>154</v>
      </c>
      <c r="D116" s="42" t="s">
        <v>47</v>
      </c>
      <c r="E116" s="44">
        <v>12</v>
      </c>
      <c r="F116" s="44">
        <v>1.2</v>
      </c>
      <c r="G116" s="45">
        <v>942.16</v>
      </c>
      <c r="H116" s="46">
        <v>1131</v>
      </c>
    </row>
    <row r="117" spans="1:8" s="26" customFormat="1" ht="12.75" outlineLevel="2">
      <c r="A117" s="47"/>
      <c r="B117" s="48"/>
      <c r="C117" s="49" t="s">
        <v>53</v>
      </c>
      <c r="D117" s="50" t="s">
        <v>11</v>
      </c>
      <c r="E117" s="51">
        <v>12</v>
      </c>
      <c r="F117" s="51">
        <v>1.2</v>
      </c>
      <c r="G117" s="52">
        <v>309.45</v>
      </c>
      <c r="H117" s="53">
        <v>371.34</v>
      </c>
    </row>
    <row r="118" spans="1:8" s="26" customFormat="1" ht="48" outlineLevel="1">
      <c r="A118" s="27" t="s">
        <v>155</v>
      </c>
      <c r="B118" s="28" t="s">
        <v>156</v>
      </c>
      <c r="C118" s="29" t="s">
        <v>157</v>
      </c>
      <c r="D118" s="28" t="s">
        <v>47</v>
      </c>
      <c r="E118" s="30">
        <v>2.36</v>
      </c>
      <c r="F118" s="30">
        <v>0.236</v>
      </c>
      <c r="G118" s="31">
        <v>2601</v>
      </c>
      <c r="H118" s="32">
        <v>614</v>
      </c>
    </row>
    <row r="119" spans="1:8" s="26" customFormat="1" ht="12.75" outlineLevel="2">
      <c r="A119" s="47"/>
      <c r="B119" s="48"/>
      <c r="C119" s="49" t="s">
        <v>53</v>
      </c>
      <c r="D119" s="50" t="s">
        <v>11</v>
      </c>
      <c r="E119" s="51">
        <v>2.36</v>
      </c>
      <c r="F119" s="51">
        <v>0.236</v>
      </c>
      <c r="G119" s="52">
        <v>415.26</v>
      </c>
      <c r="H119" s="53">
        <v>98</v>
      </c>
    </row>
    <row r="120" spans="1:8" s="26" customFormat="1" ht="48" outlineLevel="1">
      <c r="A120" s="27" t="s">
        <v>158</v>
      </c>
      <c r="B120" s="28" t="s">
        <v>55</v>
      </c>
      <c r="C120" s="29" t="s">
        <v>56</v>
      </c>
      <c r="D120" s="28" t="s">
        <v>47</v>
      </c>
      <c r="E120" s="30">
        <v>1.75</v>
      </c>
      <c r="F120" s="30">
        <v>0.175</v>
      </c>
      <c r="G120" s="31">
        <v>1419.66</v>
      </c>
      <c r="H120" s="32">
        <v>248</v>
      </c>
    </row>
    <row r="121" spans="1:8" s="26" customFormat="1" ht="12.75" outlineLevel="2">
      <c r="A121" s="47"/>
      <c r="B121" s="48"/>
      <c r="C121" s="49" t="s">
        <v>53</v>
      </c>
      <c r="D121" s="50" t="s">
        <v>11</v>
      </c>
      <c r="E121" s="51">
        <v>1.75</v>
      </c>
      <c r="F121" s="51">
        <v>0.175</v>
      </c>
      <c r="G121" s="52">
        <v>356.82</v>
      </c>
      <c r="H121" s="53">
        <v>62.44</v>
      </c>
    </row>
    <row r="122" spans="1:8" s="33" customFormat="1" ht="12.75">
      <c r="A122" s="34"/>
      <c r="B122" s="35"/>
      <c r="C122" s="36" t="s">
        <v>60</v>
      </c>
      <c r="D122" s="35"/>
      <c r="E122" s="37"/>
      <c r="F122" s="37"/>
      <c r="G122" s="38">
        <v>19928.69</v>
      </c>
      <c r="H122" s="39">
        <v>1993</v>
      </c>
    </row>
    <row r="123" spans="1:8" s="26" customFormat="1" ht="48" outlineLevel="1">
      <c r="A123" s="27" t="s">
        <v>159</v>
      </c>
      <c r="B123" s="28" t="s">
        <v>160</v>
      </c>
      <c r="C123" s="29" t="s">
        <v>161</v>
      </c>
      <c r="D123" s="28" t="s">
        <v>64</v>
      </c>
      <c r="E123" s="30">
        <v>2E-05</v>
      </c>
      <c r="F123" s="30">
        <v>2E-06</v>
      </c>
      <c r="G123" s="31">
        <v>68142.46</v>
      </c>
      <c r="H123" s="32">
        <v>0.14</v>
      </c>
    </row>
    <row r="124" spans="1:8" s="26" customFormat="1" ht="48" outlineLevel="1">
      <c r="A124" s="27" t="s">
        <v>162</v>
      </c>
      <c r="B124" s="28" t="s">
        <v>163</v>
      </c>
      <c r="C124" s="29" t="s">
        <v>164</v>
      </c>
      <c r="D124" s="28" t="s">
        <v>114</v>
      </c>
      <c r="E124" s="30">
        <v>2.1</v>
      </c>
      <c r="F124" s="30">
        <v>0.21</v>
      </c>
      <c r="G124" s="31">
        <v>813.16</v>
      </c>
      <c r="H124" s="32">
        <v>171</v>
      </c>
    </row>
    <row r="125" spans="1:8" s="26" customFormat="1" ht="48" outlineLevel="1">
      <c r="A125" s="27" t="s">
        <v>165</v>
      </c>
      <c r="B125" s="28" t="s">
        <v>166</v>
      </c>
      <c r="C125" s="29" t="s">
        <v>167</v>
      </c>
      <c r="D125" s="28" t="s">
        <v>118</v>
      </c>
      <c r="E125" s="30">
        <v>0.1</v>
      </c>
      <c r="F125" s="30">
        <v>0.01</v>
      </c>
      <c r="G125" s="31">
        <v>67.52</v>
      </c>
      <c r="H125" s="32">
        <v>0.68</v>
      </c>
    </row>
    <row r="126" spans="1:8" s="26" customFormat="1" ht="48" outlineLevel="1">
      <c r="A126" s="27" t="s">
        <v>168</v>
      </c>
      <c r="B126" s="28" t="s">
        <v>116</v>
      </c>
      <c r="C126" s="29" t="s">
        <v>117</v>
      </c>
      <c r="D126" s="28" t="s">
        <v>118</v>
      </c>
      <c r="E126" s="30">
        <v>0.02</v>
      </c>
      <c r="F126" s="30">
        <v>0.002</v>
      </c>
      <c r="G126" s="31">
        <v>96.95</v>
      </c>
      <c r="H126" s="32">
        <v>0.19</v>
      </c>
    </row>
    <row r="127" spans="1:8" s="26" customFormat="1" ht="48" outlineLevel="1">
      <c r="A127" s="27" t="s">
        <v>169</v>
      </c>
      <c r="B127" s="28" t="s">
        <v>170</v>
      </c>
      <c r="C127" s="29" t="s">
        <v>171</v>
      </c>
      <c r="D127" s="28" t="s">
        <v>114</v>
      </c>
      <c r="E127" s="30">
        <v>6</v>
      </c>
      <c r="F127" s="30">
        <v>0.6</v>
      </c>
      <c r="G127" s="31">
        <v>168.61</v>
      </c>
      <c r="H127" s="32">
        <v>101</v>
      </c>
    </row>
    <row r="128" spans="1:8" s="33" customFormat="1" ht="12.75">
      <c r="A128" s="34"/>
      <c r="B128" s="35"/>
      <c r="C128" s="36" t="s">
        <v>68</v>
      </c>
      <c r="D128" s="35"/>
      <c r="E128" s="37"/>
      <c r="F128" s="37"/>
      <c r="G128" s="38">
        <v>2729.35</v>
      </c>
      <c r="H128" s="39">
        <v>273</v>
      </c>
    </row>
    <row r="129" spans="1:8" s="40" customFormat="1" ht="12.75">
      <c r="A129" s="27"/>
      <c r="B129" s="28"/>
      <c r="C129" s="29" t="s">
        <v>32</v>
      </c>
      <c r="D129" s="28" t="s">
        <v>33</v>
      </c>
      <c r="E129" s="30">
        <v>107</v>
      </c>
      <c r="F129" s="30"/>
      <c r="G129" s="31">
        <v>17393.39</v>
      </c>
      <c r="H129" s="32">
        <v>1739</v>
      </c>
    </row>
    <row r="130" spans="1:8" s="40" customFormat="1" ht="12.75">
      <c r="A130" s="27"/>
      <c r="B130" s="28"/>
      <c r="C130" s="29" t="s">
        <v>34</v>
      </c>
      <c r="D130" s="28" t="s">
        <v>33</v>
      </c>
      <c r="E130" s="30">
        <v>48</v>
      </c>
      <c r="F130" s="30"/>
      <c r="G130" s="31">
        <v>7802.64</v>
      </c>
      <c r="H130" s="32">
        <v>780</v>
      </c>
    </row>
    <row r="131" spans="1:8" s="33" customFormat="1" ht="12.75">
      <c r="A131" s="34"/>
      <c r="B131" s="35"/>
      <c r="C131" s="36" t="s">
        <v>35</v>
      </c>
      <c r="D131" s="35"/>
      <c r="E131" s="37"/>
      <c r="F131" s="37"/>
      <c r="G131" s="38">
        <v>58791.73</v>
      </c>
      <c r="H131" s="39">
        <v>5879</v>
      </c>
    </row>
    <row r="132" spans="1:8" s="20" customFormat="1" ht="12.75">
      <c r="A132" s="21" t="s">
        <v>172</v>
      </c>
      <c r="B132" s="22" t="s">
        <v>86</v>
      </c>
      <c r="C132" s="22" t="s">
        <v>173</v>
      </c>
      <c r="D132" s="23" t="s">
        <v>174</v>
      </c>
      <c r="E132" s="124">
        <v>100</v>
      </c>
      <c r="F132" s="125"/>
      <c r="G132" s="24">
        <v>221</v>
      </c>
      <c r="H132" s="25">
        <v>22100</v>
      </c>
    </row>
    <row r="133" spans="1:8" s="20" customFormat="1" ht="12.75">
      <c r="A133" s="21" t="s">
        <v>175</v>
      </c>
      <c r="B133" s="22" t="s">
        <v>86</v>
      </c>
      <c r="C133" s="22" t="s">
        <v>176</v>
      </c>
      <c r="D133" s="23" t="s">
        <v>88</v>
      </c>
      <c r="E133" s="124">
        <v>4</v>
      </c>
      <c r="F133" s="125"/>
      <c r="G133" s="24">
        <v>886.4</v>
      </c>
      <c r="H133" s="25">
        <v>3546</v>
      </c>
    </row>
    <row r="134" spans="1:8" s="20" customFormat="1" ht="12.75">
      <c r="A134" s="21" t="s">
        <v>177</v>
      </c>
      <c r="B134" s="22" t="s">
        <v>86</v>
      </c>
      <c r="C134" s="22" t="s">
        <v>178</v>
      </c>
      <c r="D134" s="23" t="s">
        <v>88</v>
      </c>
      <c r="E134" s="124">
        <v>3</v>
      </c>
      <c r="F134" s="125"/>
      <c r="G134" s="24">
        <v>1731.58</v>
      </c>
      <c r="H134" s="25">
        <v>5195</v>
      </c>
    </row>
    <row r="135" spans="1:8" s="20" customFormat="1" ht="13.5" thickBot="1">
      <c r="A135" s="21" t="s">
        <v>179</v>
      </c>
      <c r="B135" s="22" t="s">
        <v>86</v>
      </c>
      <c r="C135" s="22" t="s">
        <v>180</v>
      </c>
      <c r="D135" s="23" t="s">
        <v>88</v>
      </c>
      <c r="E135" s="126">
        <v>1</v>
      </c>
      <c r="F135" s="127"/>
      <c r="G135" s="24">
        <v>757.05</v>
      </c>
      <c r="H135" s="25">
        <v>757</v>
      </c>
    </row>
    <row r="136" spans="1:8" s="1" customFormat="1" ht="13.5" thickTop="1">
      <c r="A136" s="128" t="s">
        <v>181</v>
      </c>
      <c r="B136" s="129"/>
      <c r="C136" s="130"/>
      <c r="D136" s="54" t="s">
        <v>15</v>
      </c>
      <c r="E136" s="55"/>
      <c r="F136" s="55"/>
      <c r="G136" s="56"/>
      <c r="H136" s="57">
        <v>156130</v>
      </c>
    </row>
    <row r="137" spans="1:8" s="1" customFormat="1" ht="12.75">
      <c r="A137" s="58"/>
      <c r="B137" s="59"/>
      <c r="C137" s="60" t="s">
        <v>182</v>
      </c>
      <c r="D137" s="61"/>
      <c r="E137" s="62"/>
      <c r="F137" s="62"/>
      <c r="G137" s="62"/>
      <c r="H137" s="63"/>
    </row>
    <row r="138" spans="1:8" s="1" customFormat="1" ht="12.75">
      <c r="A138" s="64"/>
      <c r="B138" s="131" t="s">
        <v>183</v>
      </c>
      <c r="C138" s="132"/>
      <c r="D138" s="65" t="s">
        <v>15</v>
      </c>
      <c r="E138" s="66"/>
      <c r="F138" s="66"/>
      <c r="G138" s="67"/>
      <c r="H138" s="68">
        <v>156130</v>
      </c>
    </row>
    <row r="139" spans="1:8" s="1" customFormat="1" ht="12.75">
      <c r="A139" s="64"/>
      <c r="B139" s="131" t="s">
        <v>184</v>
      </c>
      <c r="C139" s="132"/>
      <c r="D139" s="65" t="s">
        <v>15</v>
      </c>
      <c r="E139" s="66"/>
      <c r="F139" s="66"/>
      <c r="G139" s="67"/>
      <c r="H139" s="68">
        <v>4654</v>
      </c>
    </row>
    <row r="140" spans="1:8" s="1" customFormat="1" ht="12.75">
      <c r="A140" s="64"/>
      <c r="B140" s="131" t="s">
        <v>185</v>
      </c>
      <c r="C140" s="132"/>
      <c r="D140" s="65" t="s">
        <v>15</v>
      </c>
      <c r="E140" s="66"/>
      <c r="F140" s="66"/>
      <c r="G140" s="67"/>
      <c r="H140" s="68">
        <v>18684</v>
      </c>
    </row>
    <row r="141" spans="1:8" s="1" customFormat="1" ht="12.75">
      <c r="A141" s="64"/>
      <c r="B141" s="131" t="s">
        <v>186</v>
      </c>
      <c r="C141" s="132"/>
      <c r="D141" s="65" t="s">
        <v>15</v>
      </c>
      <c r="E141" s="66"/>
      <c r="F141" s="66"/>
      <c r="G141" s="67"/>
      <c r="H141" s="68">
        <v>113797</v>
      </c>
    </row>
    <row r="142" spans="1:8" s="1" customFormat="1" ht="12.75">
      <c r="A142" s="64"/>
      <c r="B142" s="131" t="s">
        <v>187</v>
      </c>
      <c r="C142" s="132"/>
      <c r="D142" s="65" t="s">
        <v>15</v>
      </c>
      <c r="E142" s="66"/>
      <c r="F142" s="66"/>
      <c r="G142" s="67"/>
      <c r="H142" s="68">
        <v>4200</v>
      </c>
    </row>
    <row r="143" spans="1:8" s="1" customFormat="1" ht="12.75">
      <c r="A143" s="64"/>
      <c r="B143" s="59"/>
      <c r="C143" s="69" t="s">
        <v>188</v>
      </c>
      <c r="D143" s="65" t="s">
        <v>15</v>
      </c>
      <c r="E143" s="66"/>
      <c r="F143" s="66"/>
      <c r="G143" s="67"/>
      <c r="H143" s="68">
        <v>17838</v>
      </c>
    </row>
    <row r="144" spans="1:8" s="1" customFormat="1" ht="12.75">
      <c r="A144" s="64"/>
      <c r="B144" s="59"/>
      <c r="C144" s="69" t="s">
        <v>189</v>
      </c>
      <c r="D144" s="65" t="s">
        <v>15</v>
      </c>
      <c r="E144" s="66"/>
      <c r="F144" s="66"/>
      <c r="G144" s="67"/>
      <c r="H144" s="68">
        <v>9717</v>
      </c>
    </row>
    <row r="145" spans="1:8" s="1" customFormat="1" ht="12.75">
      <c r="A145" s="64"/>
      <c r="B145" s="131" t="s">
        <v>190</v>
      </c>
      <c r="C145" s="132"/>
      <c r="D145" s="65" t="s">
        <v>15</v>
      </c>
      <c r="E145" s="66"/>
      <c r="F145" s="66"/>
      <c r="G145" s="67"/>
      <c r="H145" s="68">
        <v>183685</v>
      </c>
    </row>
    <row r="146" spans="1:8" s="1" customFormat="1" ht="12.75">
      <c r="A146" s="64"/>
      <c r="B146" s="59"/>
      <c r="C146" s="69" t="s">
        <v>191</v>
      </c>
      <c r="D146" s="65" t="s">
        <v>11</v>
      </c>
      <c r="E146" s="66"/>
      <c r="F146" s="66"/>
      <c r="G146" s="67"/>
      <c r="H146" s="68">
        <v>61</v>
      </c>
    </row>
    <row r="147" spans="1:8" s="1" customFormat="1" ht="12.75">
      <c r="A147" s="64"/>
      <c r="B147" s="59"/>
      <c r="C147" s="69" t="s">
        <v>192</v>
      </c>
      <c r="D147" s="65" t="s">
        <v>15</v>
      </c>
      <c r="E147" s="66"/>
      <c r="F147" s="66"/>
      <c r="G147" s="67"/>
      <c r="H147" s="68">
        <v>18684</v>
      </c>
    </row>
    <row r="148" spans="1:8" s="1" customFormat="1" ht="12.75">
      <c r="A148" s="64"/>
      <c r="B148" s="59"/>
      <c r="C148" s="69" t="s">
        <v>193</v>
      </c>
      <c r="D148" s="65" t="s">
        <v>15</v>
      </c>
      <c r="E148" s="66"/>
      <c r="F148" s="66"/>
      <c r="G148" s="67"/>
      <c r="H148" s="68">
        <v>183685</v>
      </c>
    </row>
    <row r="149" spans="1:8" s="1" customFormat="1" ht="12.75">
      <c r="A149" s="64"/>
      <c r="B149" s="59"/>
      <c r="C149" s="69" t="s">
        <v>191</v>
      </c>
      <c r="D149" s="65" t="s">
        <v>11</v>
      </c>
      <c r="E149" s="66"/>
      <c r="F149" s="66"/>
      <c r="G149" s="67"/>
      <c r="H149" s="68">
        <v>61</v>
      </c>
    </row>
    <row r="150" spans="1:8" s="1" customFormat="1" ht="12.75">
      <c r="A150" s="64"/>
      <c r="B150" s="59"/>
      <c r="C150" s="69" t="s">
        <v>192</v>
      </c>
      <c r="D150" s="65" t="s">
        <v>15</v>
      </c>
      <c r="E150" s="66"/>
      <c r="F150" s="66"/>
      <c r="G150" s="67"/>
      <c r="H150" s="68">
        <v>18684</v>
      </c>
    </row>
    <row r="151" spans="1:8" ht="24">
      <c r="A151" s="70"/>
      <c r="B151" s="71"/>
      <c r="C151" s="72" t="s">
        <v>194</v>
      </c>
      <c r="D151" s="73" t="s">
        <v>15</v>
      </c>
      <c r="E151" s="74"/>
      <c r="F151" s="74"/>
      <c r="G151" s="75"/>
      <c r="H151" s="76">
        <f>17291*0.2</f>
        <v>3458.2000000000003</v>
      </c>
    </row>
    <row r="152" spans="1:8" ht="24">
      <c r="A152" s="70"/>
      <c r="B152" s="71"/>
      <c r="C152" s="72" t="s">
        <v>195</v>
      </c>
      <c r="D152" s="73"/>
      <c r="E152" s="74"/>
      <c r="F152" s="74"/>
      <c r="G152" s="75"/>
      <c r="H152" s="76">
        <f>100551*0.2</f>
        <v>20110.2</v>
      </c>
    </row>
    <row r="153" spans="1:8" ht="24">
      <c r="A153" s="70"/>
      <c r="B153" s="71"/>
      <c r="C153" s="72" t="s">
        <v>196</v>
      </c>
      <c r="D153" s="73" t="s">
        <v>15</v>
      </c>
      <c r="E153" s="74"/>
      <c r="F153" s="74"/>
      <c r="G153" s="75"/>
      <c r="H153" s="76">
        <f>17838*0.2*0.182</f>
        <v>649.3032000000001</v>
      </c>
    </row>
    <row r="154" spans="1:8" ht="12.75">
      <c r="A154" s="70"/>
      <c r="B154" s="71"/>
      <c r="C154" s="72" t="s">
        <v>197</v>
      </c>
      <c r="D154" s="73" t="s">
        <v>15</v>
      </c>
      <c r="E154" s="74"/>
      <c r="F154" s="74"/>
      <c r="G154" s="75"/>
      <c r="H154" s="76">
        <f>9717*0.2*0.15</f>
        <v>291.51</v>
      </c>
    </row>
    <row r="155" spans="1:8" ht="12.75">
      <c r="A155" s="77"/>
      <c r="B155" s="78"/>
      <c r="C155" s="79" t="s">
        <v>193</v>
      </c>
      <c r="D155" s="80" t="s">
        <v>15</v>
      </c>
      <c r="E155" s="81"/>
      <c r="F155" s="81"/>
      <c r="G155" s="82"/>
      <c r="H155" s="83">
        <f>H148+H151+H152+H153+H154</f>
        <v>208194.21320000003</v>
      </c>
    </row>
    <row r="156" spans="1:8" ht="12.75">
      <c r="A156" s="84"/>
      <c r="B156" s="85"/>
      <c r="C156" s="86" t="s">
        <v>198</v>
      </c>
      <c r="D156" s="87" t="s">
        <v>15</v>
      </c>
      <c r="E156" s="88">
        <v>0.03</v>
      </c>
      <c r="F156" s="89"/>
      <c r="G156" s="90"/>
      <c r="H156" s="91">
        <f>H155*E156</f>
        <v>6245.826396</v>
      </c>
    </row>
    <row r="157" spans="1:8" ht="12.75">
      <c r="A157" s="85"/>
      <c r="B157" s="85"/>
      <c r="C157" s="92" t="s">
        <v>199</v>
      </c>
      <c r="D157" s="87" t="s">
        <v>15</v>
      </c>
      <c r="E157" s="93"/>
      <c r="F157" s="94"/>
      <c r="G157" s="95"/>
      <c r="H157" s="96">
        <f>H156+H155</f>
        <v>214440.03959600002</v>
      </c>
    </row>
    <row r="158" spans="1:8" ht="12.75">
      <c r="A158" s="97"/>
      <c r="B158" s="97"/>
      <c r="C158" s="98" t="s">
        <v>200</v>
      </c>
      <c r="D158" s="87" t="s">
        <v>15</v>
      </c>
      <c r="E158" s="97"/>
      <c r="F158" s="97"/>
      <c r="G158" s="97"/>
      <c r="H158" s="99">
        <f>-H132</f>
        <v>-22100</v>
      </c>
    </row>
    <row r="159" spans="1:8" ht="12.75">
      <c r="A159" s="97"/>
      <c r="B159" s="97"/>
      <c r="C159" s="98" t="s">
        <v>201</v>
      </c>
      <c r="D159" s="87" t="s">
        <v>15</v>
      </c>
      <c r="E159" s="97"/>
      <c r="F159" s="97"/>
      <c r="G159" s="97"/>
      <c r="H159" s="100">
        <f>H158+H157</f>
        <v>192340.03959600002</v>
      </c>
    </row>
    <row r="160" spans="3:8" ht="12.75">
      <c r="C160" s="133" t="s">
        <v>203</v>
      </c>
      <c r="D160" s="133"/>
      <c r="E160" s="133"/>
      <c r="F160" s="133"/>
      <c r="G160" s="133"/>
      <c r="H160" s="134">
        <f>H159*1.2</f>
        <v>230808.0475152</v>
      </c>
    </row>
  </sheetData>
  <mergeCells count="38">
    <mergeCell ref="B140:C140"/>
    <mergeCell ref="B141:C141"/>
    <mergeCell ref="B142:C142"/>
    <mergeCell ref="B145:C145"/>
    <mergeCell ref="E135:F135"/>
    <mergeCell ref="A136:C136"/>
    <mergeCell ref="B138:C138"/>
    <mergeCell ref="B139:C139"/>
    <mergeCell ref="E112:F112"/>
    <mergeCell ref="E132:F132"/>
    <mergeCell ref="E133:F133"/>
    <mergeCell ref="E134:F134"/>
    <mergeCell ref="E48:F48"/>
    <mergeCell ref="E67:F67"/>
    <mergeCell ref="E68:F68"/>
    <mergeCell ref="E90:F90"/>
    <mergeCell ref="F19:F20"/>
    <mergeCell ref="A22:H22"/>
    <mergeCell ref="E23:F23"/>
    <mergeCell ref="E29:F29"/>
    <mergeCell ref="D14:F14"/>
    <mergeCell ref="D15:F15"/>
    <mergeCell ref="A17:G17"/>
    <mergeCell ref="A18:A20"/>
    <mergeCell ref="B18:B20"/>
    <mergeCell ref="C18:C20"/>
    <mergeCell ref="D18:D20"/>
    <mergeCell ref="E18:F18"/>
    <mergeCell ref="G18:H19"/>
    <mergeCell ref="E19:E20"/>
    <mergeCell ref="C7:G7"/>
    <mergeCell ref="C9:G9"/>
    <mergeCell ref="C11:H11"/>
    <mergeCell ref="D13:F13"/>
    <mergeCell ref="C2:G2"/>
    <mergeCell ref="E4:F4"/>
    <mergeCell ref="G4:H4"/>
    <mergeCell ref="D5:H5"/>
  </mergeCells>
  <printOptions horizontalCentered="1"/>
  <pageMargins left="0.39" right="0.39" top="0.59" bottom="0.59" header="0.39" footer="0.39"/>
  <pageSetup fitToHeight="10000" fitToWidth="1" horizontalDpi="300" verticalDpi="300" orientation="landscape" paperSize="9" scale="98" r:id="rId2"/>
  <headerFooter alignWithMargins="0">
    <oddHeader>&amp;L&amp;9Программный комплекс АВС-4 (редакция 2018)&amp;C&amp;P&amp;R161860</oddHeader>
    <oddFooter>&amp;CСтраниц -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Malova</cp:lastModifiedBy>
  <cp:lastPrinted>2009-01-20T03:03:46Z</cp:lastPrinted>
  <dcterms:created xsi:type="dcterms:W3CDTF">2008-01-31T10:32:01Z</dcterms:created>
  <dcterms:modified xsi:type="dcterms:W3CDTF">2019-06-19T03:53:34Z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