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Расчет" sheetId="1" state="visible" r:id="rId2"/>
    <sheet name="Ставки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<sst xmlns="http://schemas.openxmlformats.org/spreadsheetml/2006/main" count="76" uniqueCount="43">
  <si>
    <t>Увеличение</t>
  </si>
  <si>
    <t>ячейки с выбором</t>
  </si>
  <si>
    <t>ячейки для ввода данных</t>
  </si>
  <si>
    <t>Заявляемая мощность</t>
  </si>
  <si>
    <t>кВт</t>
  </si>
  <si>
    <t>рассчитываемые ячейки</t>
  </si>
  <si>
    <t>Суммарная мощность</t>
  </si>
  <si>
    <t>Наименование мероприятий</t>
  </si>
  <si>
    <t>Стоимость мероприятий</t>
  </si>
  <si>
    <t>по СТС</t>
  </si>
  <si>
    <t>по СТМ</t>
  </si>
  <si>
    <t>Строительство КЛ-0,4 кВ</t>
  </si>
  <si>
    <t>+/-</t>
  </si>
  <si>
    <t>Строительство ТП от 100 до 250 кВА</t>
  </si>
  <si>
    <t>Строительство КЛ-6/10 кВ</t>
  </si>
  <si>
    <t>Расчет</t>
  </si>
  <si>
    <t>По стандартизированным ставкам</t>
  </si>
  <si>
    <t>руб.</t>
  </si>
  <si>
    <t>По ставкам за единицу мощности</t>
  </si>
  <si>
    <t>Пояснения</t>
  </si>
  <si>
    <t>1. Если суммарная мощность (заявляемая + ранее присоединенная) до 15 кВт включительно, то</t>
  </si>
  <si>
    <t>по СТС - 550</t>
  </si>
  <si>
    <t>по СТМ - 550</t>
  </si>
  <si>
    <t>2. Если суммарная мощность до 150 кВт включительно, то</t>
  </si>
  <si>
    <t>по СТС - 4815,86</t>
  </si>
  <si>
    <t>по СТМ - 39,26 * заявляемую мощность</t>
  </si>
  <si>
    <t>3. Если суммарная мощность более 150 кВт, то</t>
  </si>
  <si>
    <t>по СТС - 4815,86 + ставка первого мероприятия * объем первого мероприятия + то же второго и т.д.</t>
  </si>
  <si>
    <t>по СТМ - 39,26 * заявляемую мощность + ставка первого мероприятия * объем первого мероприятия + то же второго и т.д.</t>
  </si>
  <si>
    <t>Стандартизированные ставки платы</t>
  </si>
  <si>
    <t>Наименование </t>
  </si>
  <si>
    <t>Ставка, с НДС</t>
  </si>
  <si>
    <t>Ед. изм. ставки</t>
  </si>
  <si>
    <t>Подготовка технических условиий и проверка их выполнения</t>
  </si>
  <si>
    <t>руб/ присоединение</t>
  </si>
  <si>
    <t>Строительство ВЛ-0,4 кВ</t>
  </si>
  <si>
    <t>руб/км</t>
  </si>
  <si>
    <t>Строительство ВЛ-6/10 кВ</t>
  </si>
  <si>
    <t>Строительство ТП от 25 до 100 кВА</t>
  </si>
  <si>
    <t>руб/кВт</t>
  </si>
  <si>
    <t>Строительство ТП от 250 до 500 кВА</t>
  </si>
  <si>
    <t>Строительство ТП от 500 до 900 кВА</t>
  </si>
  <si>
    <t>Ставки платы за мощность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</si>
</sst>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u val="single"/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  <bgColor rgb="FFC3D69B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B9CDE5"/>
      </patternFill>
    </fill>
    <fill>
      <patternFill patternType="solid">
        <fgColor rgb="FFF2DCDB"/>
        <bgColor rgb="FFFFFFCC"/>
      </patternFill>
    </fill>
    <fill>
      <patternFill patternType="solid">
        <fgColor rgb="FF95B3D7"/>
        <bgColor rgb="FF9999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4">
    <dxf>
      <font>
        <sz val="11"/>
        <color rgb="FF000000"/>
        <name val="Calibri"/>
        <family val="2"/>
        <charset val="204"/>
      </font>
      <fill>
        <patternFill>
          <bgColor rgb="FFFFFF00"/>
        </patternFill>
      </fill>
    </dxf>
    <dxf>
      <font>
        <sz val="11"/>
        <color rgb="FF000000"/>
        <name val="Calibri"/>
        <family val="2"/>
        <charset val="204"/>
      </font>
      <fill>
        <patternFill>
          <bgColor rgb="FFFFFF00"/>
        </patternFill>
      </fill>
    </dxf>
    <dxf>
      <font>
        <sz val="11"/>
        <color rgb="FF000000"/>
        <name val="Calibri"/>
        <family val="2"/>
        <charset val="204"/>
      </font>
      <fill>
        <patternFill>
          <bgColor rgb="FFFFFF00"/>
        </patternFill>
      </fill>
    </dxf>
    <dxf>
      <font>
        <sz val="11"/>
        <color rgb="FF000000"/>
        <name val="Calibri"/>
        <family val="2"/>
        <charset val="204"/>
      </font>
      <fill>
        <patternFill>
          <b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RowHeight="15"/>
  <cols>
    <col collapsed="false" hidden="false" max="1" min="1" style="0" width="8.72959183673469"/>
    <col collapsed="false" hidden="false" max="2" min="2" style="0" width="46.1377551020408"/>
    <col collapsed="false" hidden="false" max="3" min="3" style="0" width="13.4285714285714"/>
    <col collapsed="false" hidden="false" max="5" min="4" style="0" width="8.72959183673469"/>
    <col collapsed="false" hidden="false" max="7" min="6" style="0" width="12.7091836734694"/>
    <col collapsed="false" hidden="false" max="1025" min="8" style="0" width="8.72959183673469"/>
  </cols>
  <sheetData>
    <row r="2" customFormat="false" ht="15" hidden="false" customHeight="false" outlineLevel="0" collapsed="false">
      <c r="B2" s="1" t="s">
        <v>0</v>
      </c>
      <c r="I2" s="2"/>
      <c r="J2" s="0" t="s">
        <v>1</v>
      </c>
    </row>
    <row r="3" customFormat="false" ht="15" hidden="false" customHeight="false" outlineLevel="0" collapsed="false">
      <c r="I3" s="3"/>
      <c r="J3" s="0" t="s">
        <v>2</v>
      </c>
    </row>
    <row r="4" customFormat="false" ht="15" hidden="false" customHeight="false" outlineLevel="0" collapsed="false">
      <c r="B4" s="0" t="s">
        <v>3</v>
      </c>
      <c r="C4" s="3" t="n">
        <v>30</v>
      </c>
      <c r="D4" s="0" t="s">
        <v>4</v>
      </c>
      <c r="I4" s="4"/>
      <c r="J4" s="0" t="s">
        <v>5</v>
      </c>
    </row>
    <row r="6" customFormat="false" ht="15" hidden="false" customHeight="false" outlineLevel="0" collapsed="false">
      <c r="B6" s="0" t="str">
        <f aca="false">IF(B2="Увеличение","Ранее присоединенная мощность","")</f>
        <v>Ранее присоединенная мощность</v>
      </c>
      <c r="C6" s="5"/>
      <c r="D6" s="0" t="str">
        <f aca="false">IF(B2="Увеличение","кВт","")</f>
        <v>кВт</v>
      </c>
    </row>
    <row r="8" customFormat="false" ht="15" hidden="false" customHeight="false" outlineLevel="0" collapsed="false">
      <c r="B8" s="0" t="s">
        <v>6</v>
      </c>
      <c r="C8" s="6" t="n">
        <f aca="false">C4+C6</f>
        <v>30</v>
      </c>
      <c r="D8" s="0" t="s">
        <v>4</v>
      </c>
    </row>
    <row r="10" customFormat="false" ht="15.75" hidden="false" customHeight="false" outlineLevel="0" collapsed="false"/>
    <row r="11" customFormat="false" ht="15.75" hidden="false" customHeight="false" outlineLevel="0" collapsed="false">
      <c r="B11" s="0" t="s">
        <v>7</v>
      </c>
      <c r="F11" s="7" t="s">
        <v>8</v>
      </c>
      <c r="G11" s="7"/>
    </row>
    <row r="12" customFormat="false" ht="15.75" hidden="false" customHeight="false" outlineLevel="0" collapsed="false">
      <c r="F12" s="8" t="s">
        <v>9</v>
      </c>
      <c r="G12" s="9" t="s">
        <v>10</v>
      </c>
    </row>
    <row r="13" customFormat="false" ht="15" hidden="false" customHeight="false" outlineLevel="0" collapsed="false">
      <c r="B13" s="2" t="s">
        <v>11</v>
      </c>
      <c r="C13" s="0" t="n">
        <v>1</v>
      </c>
      <c r="D13" s="0" t="str">
        <f aca="false">IF(B13&gt;"","км/кВт","")</f>
        <v>км/кВт</v>
      </c>
      <c r="F13" s="10" t="n">
        <f aca="false">IFERROR(VLOOKUP(B13,Ставки!A6:B13,2)*C13,0)</f>
        <v>3697355.88</v>
      </c>
      <c r="G13" s="11" t="n">
        <f aca="false">IFERROR(VLOOKUP(B13,Ставки!A20:B27,2)*C8,0)</f>
        <v>73259.7</v>
      </c>
    </row>
    <row r="14" customFormat="false" ht="15" hidden="false" customHeight="false" outlineLevel="0" collapsed="false">
      <c r="F14" s="12"/>
      <c r="G14" s="13"/>
    </row>
    <row r="15" customFormat="false" ht="15" hidden="false" customHeight="false" outlineLevel="0" collapsed="false">
      <c r="A15" s="14" t="s">
        <v>12</v>
      </c>
      <c r="B15" s="1" t="s">
        <v>13</v>
      </c>
      <c r="C15" s="0" t="n">
        <v>100</v>
      </c>
      <c r="D15" s="0" t="str">
        <f aca="false">IF(B15&gt;"","км/кВт","")</f>
        <v>км/кВт</v>
      </c>
      <c r="F15" s="10" t="n">
        <f aca="false">IFERROR(VLOOKUP(B15,Ставки!A6:B13,2)*C15,0)</f>
        <v>861572</v>
      </c>
      <c r="G15" s="11" t="n">
        <f aca="false">IFERROR(VLOOKUP(B15,Ставки!A20:B27,2)*C8,0)</f>
        <v>258471.6</v>
      </c>
    </row>
    <row r="16" customFormat="false" ht="15" hidden="false" customHeight="false" outlineLevel="0" collapsed="false">
      <c r="F16" s="12"/>
      <c r="G16" s="13"/>
    </row>
    <row r="17" customFormat="false" ht="15.75" hidden="false" customHeight="false" outlineLevel="0" collapsed="false">
      <c r="A17" s="14" t="s">
        <v>12</v>
      </c>
      <c r="B17" s="1" t="s">
        <v>14</v>
      </c>
      <c r="C17" s="0" t="n">
        <v>1</v>
      </c>
      <c r="D17" s="0" t="str">
        <f aca="false">IF(B17&gt;"","км/кВт","")</f>
        <v>км/кВт</v>
      </c>
      <c r="F17" s="15" t="n">
        <f aca="false">IFERROR(VLOOKUP(B17,Ставки!A6:B13,2)*C17,0)</f>
        <v>3782583.07</v>
      </c>
      <c r="G17" s="16" t="n">
        <f aca="false">IFERROR(VLOOKUP(B17,Ставки!A20:B27,2)*C8,0)</f>
        <v>117670.8</v>
      </c>
    </row>
    <row r="20" customFormat="false" ht="15" hidden="false" customHeight="false" outlineLevel="0" collapsed="false">
      <c r="B20" s="17" t="s">
        <v>15</v>
      </c>
    </row>
    <row r="21" customFormat="false" ht="15" hidden="false" customHeight="false" outlineLevel="0" collapsed="false">
      <c r="B21" s="18" t="s">
        <v>16</v>
      </c>
      <c r="C21" s="4" t="n">
        <f aca="false">IF(C8=0,0,IF(C8&lt;=15,550,IF(C8&lt;=150,Ставки!B5,Ставки!B5+F13+F15+F17)))</f>
        <v>4815.86</v>
      </c>
      <c r="D21" s="19" t="s">
        <v>17</v>
      </c>
      <c r="E21" s="19"/>
    </row>
    <row r="22" customFormat="false" ht="15" hidden="false" customHeight="false" outlineLevel="0" collapsed="false">
      <c r="E22" s="19"/>
    </row>
    <row r="23" customFormat="false" ht="15" hidden="false" customHeight="false" outlineLevel="0" collapsed="false">
      <c r="B23" s="18" t="s">
        <v>18</v>
      </c>
      <c r="C23" s="4" t="n">
        <f aca="false">IF(C8=0,0,IF(C8&lt;=15,550,IF(C8&lt;=150,Ставки!B19*C4,Ставки!B19*C4+G13+G15+G17)))</f>
        <v>1177.8</v>
      </c>
      <c r="D23" s="19" t="s">
        <v>17</v>
      </c>
    </row>
    <row r="25" customFormat="false" ht="15" hidden="false" customHeight="false" outlineLevel="0" collapsed="false">
      <c r="B25" s="17" t="s">
        <v>19</v>
      </c>
    </row>
    <row r="26" customFormat="false" ht="15" hidden="false" customHeight="false" outlineLevel="0" collapsed="false">
      <c r="B26" s="20" t="s">
        <v>20</v>
      </c>
    </row>
    <row r="27" customFormat="false" ht="15" hidden="false" customHeight="false" outlineLevel="0" collapsed="false">
      <c r="B27" s="0" t="s">
        <v>21</v>
      </c>
    </row>
    <row r="28" customFormat="false" ht="15" hidden="false" customHeight="false" outlineLevel="0" collapsed="false">
      <c r="B28" s="0" t="s">
        <v>22</v>
      </c>
    </row>
    <row r="29" customFormat="false" ht="15" hidden="false" customHeight="false" outlineLevel="0" collapsed="false">
      <c r="B29" s="20" t="s">
        <v>23</v>
      </c>
    </row>
    <row r="30" customFormat="false" ht="15" hidden="false" customHeight="false" outlineLevel="0" collapsed="false">
      <c r="B30" s="0" t="s">
        <v>24</v>
      </c>
    </row>
    <row r="31" customFormat="false" ht="15" hidden="false" customHeight="false" outlineLevel="0" collapsed="false">
      <c r="B31" s="0" t="s">
        <v>25</v>
      </c>
    </row>
    <row r="32" customFormat="false" ht="15" hidden="false" customHeight="false" outlineLevel="0" collapsed="false">
      <c r="B32" s="20" t="s">
        <v>26</v>
      </c>
    </row>
    <row r="33" customFormat="false" ht="15" hidden="false" customHeight="false" outlineLevel="0" collapsed="false">
      <c r="B33" s="0" t="s">
        <v>27</v>
      </c>
    </row>
    <row r="34" customFormat="false" ht="15" hidden="false" customHeight="false" outlineLevel="0" collapsed="false">
      <c r="B34" s="0" t="s">
        <v>28</v>
      </c>
    </row>
  </sheetData>
  <mergeCells count="1">
    <mergeCell ref="F11:G11"/>
  </mergeCells>
  <conditionalFormatting sqref="C6">
    <cfRule type="expression" priority="2" aboveAverage="0" equalAverage="0" bottom="0" percent="0" rank="0" text="" dxfId="0">
      <formula>$B$6&gt;""</formula>
    </cfRule>
  </conditionalFormatting>
  <conditionalFormatting sqref="C13">
    <cfRule type="expression" priority="3" aboveAverage="0" equalAverage="0" bottom="0" percent="0" rank="0" text="" dxfId="1">
      <formula>$B$13&gt;""</formula>
    </cfRule>
  </conditionalFormatting>
  <conditionalFormatting sqref="C15">
    <cfRule type="expression" priority="4" aboveAverage="0" equalAverage="0" bottom="0" percent="0" rank="0" text="" dxfId="2">
      <formula>$B$15&gt;""</formula>
    </cfRule>
  </conditionalFormatting>
  <conditionalFormatting sqref="C17">
    <cfRule type="expression" priority="5" aboveAverage="0" equalAverage="0" bottom="0" percent="0" rank="0" text="" dxfId="3">
      <formula>$B$17&gt;""</formula>
    </cfRule>
  </conditionalFormatting>
  <dataValidations count="2">
    <dataValidation allowBlank="true" operator="between" showDropDown="false" showErrorMessage="true" showInputMessage="true" sqref="B2" type="list">
      <formula1>"Первичное,Увеличение,Временное"</formula1>
      <formula2>0</formula2>
    </dataValidation>
    <dataValidation allowBlank="true" operator="between" showDropDown="false" showErrorMessage="true" showInputMessage="true" sqref="B15 B17" type="list">
      <formula1>$A$10:$A$17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9" activeCellId="0" sqref="A29"/>
    </sheetView>
  </sheetViews>
  <sheetFormatPr defaultRowHeight="15"/>
  <cols>
    <col collapsed="false" hidden="false" max="1" min="1" style="0" width="63.7091836734694"/>
    <col collapsed="false" hidden="false" max="2" min="2" style="0" width="15"/>
    <col collapsed="false" hidden="false" max="3" min="3" style="0" width="23.0051020408163"/>
    <col collapsed="false" hidden="false" max="4" min="4" style="0" width="11.9948979591837"/>
    <col collapsed="false" hidden="false" max="1025" min="5" style="0" width="8.72959183673469"/>
  </cols>
  <sheetData>
    <row r="1" customFormat="false" ht="15" hidden="false" customHeight="false" outlineLevel="0" collapsed="false">
      <c r="A1" s="21" t="s">
        <v>29</v>
      </c>
      <c r="B1" s="22"/>
      <c r="C1" s="22"/>
    </row>
    <row r="2" customFormat="false" ht="15" hidden="false" customHeight="false" outlineLevel="0" collapsed="false">
      <c r="A2" s="22"/>
      <c r="B2" s="22"/>
      <c r="C2" s="22"/>
    </row>
    <row r="3" customFormat="false" ht="15" hidden="false" customHeight="false" outlineLevel="0" collapsed="false">
      <c r="A3" s="23" t="s">
        <v>30</v>
      </c>
      <c r="B3" s="24" t="s">
        <v>31</v>
      </c>
      <c r="C3" s="24" t="s">
        <v>32</v>
      </c>
    </row>
    <row r="4" customFormat="false" ht="15" hidden="false" customHeight="false" outlineLevel="0" collapsed="false">
      <c r="A4" s="25"/>
      <c r="B4" s="25"/>
      <c r="C4" s="26"/>
    </row>
    <row r="5" customFormat="false" ht="15" hidden="false" customHeight="false" outlineLevel="0" collapsed="false">
      <c r="A5" s="25" t="s">
        <v>33</v>
      </c>
      <c r="B5" s="27" t="n">
        <v>4815.86</v>
      </c>
      <c r="C5" s="26" t="s">
        <v>34</v>
      </c>
      <c r="D5" s="28"/>
    </row>
    <row r="6" customFormat="false" ht="15" hidden="false" customHeight="false" outlineLevel="0" collapsed="false">
      <c r="A6" s="25" t="s">
        <v>35</v>
      </c>
      <c r="B6" s="27" t="n">
        <v>3659853.05</v>
      </c>
      <c r="C6" s="26" t="s">
        <v>36</v>
      </c>
      <c r="D6" s="28"/>
    </row>
    <row r="7" customFormat="false" ht="15" hidden="false" customHeight="false" outlineLevel="0" collapsed="false">
      <c r="A7" s="25" t="s">
        <v>37</v>
      </c>
      <c r="B7" s="27" t="n">
        <v>3080095.87</v>
      </c>
      <c r="C7" s="26" t="s">
        <v>36</v>
      </c>
      <c r="D7" s="28"/>
    </row>
    <row r="8" customFormat="false" ht="15" hidden="false" customHeight="false" outlineLevel="0" collapsed="false">
      <c r="A8" s="25" t="s">
        <v>11</v>
      </c>
      <c r="B8" s="27" t="n">
        <v>3697355.88</v>
      </c>
      <c r="C8" s="26" t="s">
        <v>36</v>
      </c>
      <c r="D8" s="28"/>
    </row>
    <row r="9" customFormat="false" ht="15" hidden="false" customHeight="false" outlineLevel="0" collapsed="false">
      <c r="A9" s="25" t="s">
        <v>14</v>
      </c>
      <c r="B9" s="27" t="n">
        <v>3782583.07</v>
      </c>
      <c r="C9" s="26" t="s">
        <v>36</v>
      </c>
      <c r="D9" s="28"/>
    </row>
    <row r="10" customFormat="false" ht="15" hidden="false" customHeight="false" outlineLevel="0" collapsed="false">
      <c r="A10" s="25" t="s">
        <v>38</v>
      </c>
      <c r="B10" s="27" t="n">
        <v>27408.2</v>
      </c>
      <c r="C10" s="26" t="s">
        <v>39</v>
      </c>
      <c r="D10" s="28"/>
    </row>
    <row r="11" customFormat="false" ht="15" hidden="false" customHeight="false" outlineLevel="0" collapsed="false">
      <c r="A11" s="25" t="s">
        <v>13</v>
      </c>
      <c r="B11" s="27" t="n">
        <v>8615.72</v>
      </c>
      <c r="C11" s="26" t="s">
        <v>39</v>
      </c>
      <c r="D11" s="28"/>
    </row>
    <row r="12" customFormat="false" ht="15" hidden="false" customHeight="false" outlineLevel="0" collapsed="false">
      <c r="A12" s="25" t="s">
        <v>40</v>
      </c>
      <c r="B12" s="27" t="n">
        <v>5948.93</v>
      </c>
      <c r="C12" s="26" t="s">
        <v>39</v>
      </c>
      <c r="D12" s="28"/>
    </row>
    <row r="13" customFormat="false" ht="15" hidden="false" customHeight="false" outlineLevel="0" collapsed="false">
      <c r="A13" s="25" t="s">
        <v>41</v>
      </c>
      <c r="B13" s="27" t="n">
        <v>7359.81</v>
      </c>
      <c r="C13" s="26" t="s">
        <v>39</v>
      </c>
      <c r="D13" s="28"/>
    </row>
    <row r="15" customFormat="false" ht="15" hidden="false" customHeight="false" outlineLevel="0" collapsed="false">
      <c r="A15" s="29" t="s">
        <v>42</v>
      </c>
      <c r="B15" s="30"/>
      <c r="C15" s="30"/>
    </row>
    <row r="16" customFormat="false" ht="15" hidden="false" customHeight="false" outlineLevel="0" collapsed="false">
      <c r="A16" s="30"/>
      <c r="B16" s="30"/>
      <c r="C16" s="30"/>
    </row>
    <row r="17" customFormat="false" ht="15" hidden="false" customHeight="false" outlineLevel="0" collapsed="false">
      <c r="A17" s="31" t="s">
        <v>30</v>
      </c>
      <c r="B17" s="32" t="s">
        <v>31</v>
      </c>
      <c r="C17" s="32" t="s">
        <v>32</v>
      </c>
    </row>
    <row r="18" customFormat="false" ht="15" hidden="false" customHeight="false" outlineLevel="0" collapsed="false">
      <c r="A18" s="33"/>
      <c r="B18" s="33"/>
      <c r="C18" s="34"/>
    </row>
    <row r="19" customFormat="false" ht="15" hidden="false" customHeight="false" outlineLevel="0" collapsed="false">
      <c r="A19" s="33" t="s">
        <v>33</v>
      </c>
      <c r="B19" s="35" t="n">
        <v>39.26</v>
      </c>
      <c r="C19" s="34" t="s">
        <v>39</v>
      </c>
      <c r="E19" s="36"/>
    </row>
    <row r="20" customFormat="false" ht="15" hidden="false" customHeight="false" outlineLevel="0" collapsed="false">
      <c r="A20" s="33" t="s">
        <v>35</v>
      </c>
      <c r="B20" s="35" t="n">
        <v>15108.51</v>
      </c>
      <c r="C20" s="34" t="s">
        <v>39</v>
      </c>
      <c r="E20" s="36"/>
    </row>
    <row r="21" customFormat="false" ht="15" hidden="false" customHeight="false" outlineLevel="0" collapsed="false">
      <c r="A21" s="33" t="s">
        <v>37</v>
      </c>
      <c r="B21" s="35" t="n">
        <v>3070.19</v>
      </c>
      <c r="C21" s="34" t="s">
        <v>39</v>
      </c>
      <c r="E21" s="36"/>
    </row>
    <row r="22" customFormat="false" ht="15" hidden="false" customHeight="false" outlineLevel="0" collapsed="false">
      <c r="A22" s="33" t="s">
        <v>11</v>
      </c>
      <c r="B22" s="35" t="n">
        <v>2441.99</v>
      </c>
      <c r="C22" s="34" t="s">
        <v>39</v>
      </c>
      <c r="E22" s="36"/>
    </row>
    <row r="23" customFormat="false" ht="15" hidden="false" customHeight="false" outlineLevel="0" collapsed="false">
      <c r="A23" s="33" t="s">
        <v>14</v>
      </c>
      <c r="B23" s="35" t="n">
        <v>3922.36</v>
      </c>
      <c r="C23" s="34" t="s">
        <v>39</v>
      </c>
      <c r="E23" s="36"/>
    </row>
    <row r="24" customFormat="false" ht="15" hidden="false" customHeight="false" outlineLevel="0" collapsed="false">
      <c r="A24" s="33" t="s">
        <v>38</v>
      </c>
      <c r="B24" s="35" t="n">
        <v>27408.2</v>
      </c>
      <c r="C24" s="34" t="s">
        <v>39</v>
      </c>
      <c r="E24" s="36"/>
    </row>
    <row r="25" customFormat="false" ht="15" hidden="false" customHeight="false" outlineLevel="0" collapsed="false">
      <c r="A25" s="33" t="s">
        <v>13</v>
      </c>
      <c r="B25" s="35" t="n">
        <v>8615.72</v>
      </c>
      <c r="C25" s="34" t="s">
        <v>39</v>
      </c>
      <c r="E25" s="36"/>
    </row>
    <row r="26" customFormat="false" ht="15" hidden="false" customHeight="false" outlineLevel="0" collapsed="false">
      <c r="A26" s="33" t="s">
        <v>40</v>
      </c>
      <c r="B26" s="35" t="n">
        <v>5948.93</v>
      </c>
      <c r="C26" s="34" t="s">
        <v>39</v>
      </c>
      <c r="E26" s="36"/>
    </row>
    <row r="27" customFormat="false" ht="15" hidden="false" customHeight="false" outlineLevel="0" collapsed="false">
      <c r="A27" s="33" t="s">
        <v>41</v>
      </c>
      <c r="B27" s="35" t="n">
        <v>7359.81</v>
      </c>
      <c r="C27" s="34" t="s">
        <v>39</v>
      </c>
      <c r="E27" s="3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116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2018-02-28T06:24:32Z</dcterms:created>
  <dc:creator>Валерий Дробот</dc:creator>
  <dc:language>ru-RU</dc:language>
  <dcterms:modified xsi:type="dcterms:W3CDTF">2002-01-01T00:04:41Z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