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240" windowHeight="8160"/>
  </bookViews>
  <sheets>
    <sheet name="ГКПЗ" sheetId="1" r:id="rId1"/>
    <sheet name="ИТОГО" sheetId="3" r:id="rId2"/>
  </sheets>
  <definedNames>
    <definedName name="_xlnm.Print_Titles" localSheetId="0">ГКПЗ!$14:$14</definedName>
    <definedName name="_xlnm.Print_Area" localSheetId="0">ГКПЗ!$A$1:$O$110</definedName>
  </definedNames>
  <calcPr calcId="144525"/>
</workbook>
</file>

<file path=xl/calcChain.xml><?xml version="1.0" encoding="utf-8"?>
<calcChain xmlns="http://schemas.openxmlformats.org/spreadsheetml/2006/main">
  <c r="B23" i="3" l="1"/>
  <c r="C22" i="3"/>
  <c r="C21" i="3"/>
  <c r="C20" i="3"/>
  <c r="C19" i="3"/>
  <c r="C18" i="3"/>
  <c r="C17" i="3"/>
  <c r="C14" i="3"/>
  <c r="C11" i="3"/>
  <c r="C10" i="3"/>
  <c r="C9" i="3"/>
  <c r="B7" i="3"/>
  <c r="C6" i="3"/>
  <c r="C5" i="3"/>
  <c r="B25" i="3" l="1"/>
  <c r="B24" i="3" l="1"/>
  <c r="B16" i="3"/>
  <c r="C15" i="3"/>
  <c r="C13" i="3"/>
  <c r="B8" i="3"/>
  <c r="B12" i="3"/>
  <c r="B28" i="3"/>
  <c r="B27" i="3" l="1"/>
  <c r="C26" i="3"/>
  <c r="C29" i="3" s="1"/>
</calcChain>
</file>

<file path=xl/sharedStrings.xml><?xml version="1.0" encoding="utf-8"?>
<sst xmlns="http://schemas.openxmlformats.org/spreadsheetml/2006/main" count="820" uniqueCount="347">
  <si>
    <t>Код по ОКВЭД</t>
  </si>
  <si>
    <t>Код по ОКДП</t>
  </si>
  <si>
    <t>Условия договора</t>
  </si>
  <si>
    <t>Способ закупки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</si>
  <si>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</si>
  <si>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</si>
  <si>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</si>
  <si>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</si>
  <si>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</si>
  <si>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</si>
  <si>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Код по ОКЕИ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</si>
  <si>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</si>
  <si>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</si>
  <si>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</si>
  <si>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</si>
  <si>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Наимено-вание</t>
  </si>
  <si>
    <t>Порядко-вый номер</t>
  </si>
  <si>
    <t>ОЗП</t>
  </si>
  <si>
    <t>ЕП</t>
  </si>
  <si>
    <t>Наименование заказчика</t>
  </si>
  <si>
    <t>Открытое акционерное общество "Магаданэлектросеть"</t>
  </si>
  <si>
    <t>Юридический адрес, телефон, электронная почта заказчика</t>
  </si>
  <si>
    <t>ИНН</t>
  </si>
  <si>
    <t>ОКАТО</t>
  </si>
  <si>
    <t>Наименование организатора закупки</t>
  </si>
  <si>
    <t>Услуги по восстановлению асфальтобетонного покрытия после производства работ</t>
  </si>
  <si>
    <t>Услуги по охране объектов</t>
  </si>
  <si>
    <t>Услуги фиксированной телефонной связи</t>
  </si>
  <si>
    <t>Услуги сотовой связи</t>
  </si>
  <si>
    <t>Услуги по техническому обслуживанию ККМ</t>
  </si>
  <si>
    <t>1.Техническое перевооружение и реконструкция</t>
  </si>
  <si>
    <t>1.1 Товары</t>
  </si>
  <si>
    <t>1.2. Услуги</t>
  </si>
  <si>
    <t>Услуги по страхованию гражданской ответственности владельцев транспортных средств</t>
  </si>
  <si>
    <t>2.1 Товары</t>
  </si>
  <si>
    <t>3.1 Товары</t>
  </si>
  <si>
    <t>4.1 Товары</t>
  </si>
  <si>
    <t>4.2 Услуги</t>
  </si>
  <si>
    <t>44401000000</t>
  </si>
  <si>
    <t>Магадан</t>
  </si>
  <si>
    <t>796</t>
  </si>
  <si>
    <t>шт</t>
  </si>
  <si>
    <t>112</t>
  </si>
  <si>
    <t>168</t>
  </si>
  <si>
    <t>л</t>
  </si>
  <si>
    <t>т</t>
  </si>
  <si>
    <t>113</t>
  </si>
  <si>
    <t>м3</t>
  </si>
  <si>
    <t>Мбайт</t>
  </si>
  <si>
    <t>Гкал/ч</t>
  </si>
  <si>
    <t>Поставка оргтехники</t>
  </si>
  <si>
    <t>ОЗЦ</t>
  </si>
  <si>
    <t>Поставка автошин</t>
  </si>
  <si>
    <t>Поставка в электронной форме</t>
  </si>
  <si>
    <t>Поставка ГСМ</t>
  </si>
  <si>
    <t>Поставка угля</t>
  </si>
  <si>
    <t>Поставка электросчетчиков</t>
  </si>
  <si>
    <t>Поставка щебня</t>
  </si>
  <si>
    <t>Поставка отсева</t>
  </si>
  <si>
    <t>Сведения о начальной (максимальной) цене договора (цене лота) руб с НДС</t>
  </si>
  <si>
    <t>685030, г.Магадан, ул.Пролетарская, 98, e-mail: oaomes@magadan.ru</t>
  </si>
  <si>
    <t>72.40</t>
  </si>
  <si>
    <t>40.30</t>
  </si>
  <si>
    <t>26.82.2</t>
  </si>
  <si>
    <t>64.20.11</t>
  </si>
  <si>
    <t>64.20.12</t>
  </si>
  <si>
    <t>72.5</t>
  </si>
  <si>
    <t xml:space="preserve">41.00.2   </t>
  </si>
  <si>
    <t>Все товары должны соответствовать ГОСТ Р</t>
  </si>
  <si>
    <t>комп</t>
  </si>
  <si>
    <t>21.23</t>
  </si>
  <si>
    <t>33.20.6</t>
  </si>
  <si>
    <t>31.10.1</t>
  </si>
  <si>
    <t>51.51.1</t>
  </si>
  <si>
    <t>50.30</t>
  </si>
  <si>
    <t>Соответствие ГОСТ Р 52719-2007</t>
  </si>
  <si>
    <t>Соответствие ГОСТ 5513-97</t>
  </si>
  <si>
    <t>Соответствие ГОСТ Р 51105-97</t>
  </si>
  <si>
    <t>Соответствие ГОСТ 18864-82, ГОСТ 28937-91, ОСТ 81-53-78, ОСТ 293-79</t>
  </si>
  <si>
    <t>Соответствие ГОСТ Р 51591-2000</t>
  </si>
  <si>
    <t>Соответствие ГОСТ Р 52323, ГОСТ Р 52320</t>
  </si>
  <si>
    <t>нет</t>
  </si>
  <si>
    <t>Соответствие ГОСТ 8267-93</t>
  </si>
  <si>
    <t>Исполнитель обязан иметь лицензию, выданную Министерством по связи и информатизации РФ</t>
  </si>
  <si>
    <t>Ремонт асфальтобетонного покрытия согласно ГОСТ Р 50597-93</t>
  </si>
  <si>
    <t>Соответствие ГОСТ 3344-83</t>
  </si>
  <si>
    <t>6420020 6420030</t>
  </si>
  <si>
    <t>Исполнитель обязан иметь Свидетельство, выданное Комитетом экономики Администрации Магаданской области</t>
  </si>
  <si>
    <t>Исполнитель обязан иметь действующую лицензию на охранную деятельность, выданную Управлением внутренних дел г.Магадана</t>
  </si>
  <si>
    <t>Исполнитель обязан иметь регистрацию и лицензию, выданные Департаментом страхового надзора Министерства финансов РФ</t>
  </si>
  <si>
    <t>чел.ч</t>
  </si>
  <si>
    <t>м</t>
  </si>
  <si>
    <t>055</t>
  </si>
  <si>
    <t>м2</t>
  </si>
  <si>
    <t>006</t>
  </si>
  <si>
    <t>ном</t>
  </si>
  <si>
    <t>Исполнитель обязан быть официальным представителем Сети КонсультантПлюс</t>
  </si>
  <si>
    <t>Исполнитель обязан иметь лицензию, выданную Министерством информационных технологий и связи РФ</t>
  </si>
  <si>
    <t>Услуги по предоставлению справочной информации по адресам</t>
  </si>
  <si>
    <t>Предоставлять достоверную и полную информацию о регистрационном учете по месту жительства и месту пребывания граждан</t>
  </si>
  <si>
    <t>74.86</t>
  </si>
  <si>
    <t>876</t>
  </si>
  <si>
    <t>В соответствии с Федеральным законом Российской Федерации от 7 декабря 2011 г. N 416-ФЗ "О водоснабжении и водоотведении"</t>
  </si>
  <si>
    <t>Услуги по техподдержке системы "Enet"</t>
  </si>
  <si>
    <t>Услуги по водоснабжению и водоотведению</t>
  </si>
  <si>
    <t>да</t>
  </si>
  <si>
    <t>Поставка воды бутилированной</t>
  </si>
  <si>
    <t>778</t>
  </si>
  <si>
    <t>упак.</t>
  </si>
  <si>
    <t>Поставка бумаги А4</t>
  </si>
  <si>
    <t>Услуги по паспортизации каналов АСКУЭ</t>
  </si>
  <si>
    <t>Поставка пломб номерных одноразовых</t>
  </si>
  <si>
    <t>Соответствие ГОСТ Р 51912-2002, ГОСТ Р 51913-2002, ГОСТ Р 52077-2003, ГОСТ Р 52259-2004</t>
  </si>
  <si>
    <t>64.20.7</t>
  </si>
  <si>
    <t>Соответствие ГОСТ Р 52109-2003, СанПиН 2.1.4.1116-2002</t>
  </si>
  <si>
    <t>бут</t>
  </si>
  <si>
    <t>В соответствии с Приказом Минэнерго РФ от 24 1-й квартала 2003 г. N 115 "Об утверждении Правил технической эксплуатации тепловых установок"</t>
  </si>
  <si>
    <t xml:space="preserve">Генеральный директор ОАО "Магаданэлектросеть"                                                                                     </t>
  </si>
  <si>
    <t>Григорьев Г.А.</t>
  </si>
  <si>
    <t>Согласовано:</t>
  </si>
  <si>
    <t xml:space="preserve">Главный инженер                                                                                                                                     </t>
  </si>
  <si>
    <t>В.Н.Мирошников</t>
  </si>
  <si>
    <t xml:space="preserve">Заместитель генерального директора по экономике 
и финансам-начальник ФЭО                                                                                                                      
</t>
  </si>
  <si>
    <t>А.Н.Гилева</t>
  </si>
  <si>
    <t xml:space="preserve">Заместитель генерального директора 
по правовым вопросам-начальник ЮО                                                                                                      
</t>
  </si>
  <si>
    <t>Е.В.Шафикова</t>
  </si>
  <si>
    <t>О.В.Ольшак</t>
  </si>
  <si>
    <t>Поставка металлопроката</t>
  </si>
  <si>
    <t>Поставка хозяйственных товаров</t>
  </si>
  <si>
    <t>Поставка канцелярских товаров</t>
  </si>
  <si>
    <t>51.53.24</t>
  </si>
  <si>
    <t>Поставка продольной половинки стенового камня из шлакобетона полнотелой</t>
  </si>
  <si>
    <t>Поставка кровельного рулонного материала</t>
  </si>
  <si>
    <t>Соответствие ГОСТ 30547-97</t>
  </si>
  <si>
    <t>Годовая комплексная программа закупок ОАО "Магаданэлектросеть" на 2014 год</t>
  </si>
  <si>
    <t>Поставка магазинов сопротивлений Р4041, Р4042, Р4043, Р4044, мост постоянного тока Р333</t>
  </si>
  <si>
    <t>Поставка спецодежды</t>
  </si>
  <si>
    <t>усл.ед</t>
  </si>
  <si>
    <t>Соответствие ГОСТ 12.4.111-82, ГОСТ Р 12.4.236-2007</t>
  </si>
  <si>
    <t>18.21</t>
  </si>
  <si>
    <t>25.51
17.40
18.21</t>
  </si>
  <si>
    <t>22.22
51.47.23</t>
  </si>
  <si>
    <t>28.12</t>
  </si>
  <si>
    <t>41.00.2</t>
  </si>
  <si>
    <t>1721790
1816050
2424732
2424830
2424850</t>
  </si>
  <si>
    <t>Соответствие ГОСТ 18410-73</t>
  </si>
  <si>
    <t>Поставка строительных материалов</t>
  </si>
  <si>
    <t>5234010
5234020</t>
  </si>
  <si>
    <t>52.46.1
52.46.2
52.46.7</t>
  </si>
  <si>
    <t>В соответствии с техническим заданием</t>
  </si>
  <si>
    <t>3010030
3020000</t>
  </si>
  <si>
    <t xml:space="preserve">Начальник СЗОР                                                                                                                                          
</t>
  </si>
  <si>
    <t>Реконструкция ВЛ-6 кВ "ЮВР" с применением композитных опор</t>
  </si>
  <si>
    <t>Реконструкция фасада (вентилируемый фасад) СК Энергия, Ленина 9а</t>
  </si>
  <si>
    <t>Соответствие ПУЭ, ПТЭ</t>
  </si>
  <si>
    <t>45.21.4</t>
  </si>
  <si>
    <t>45.43</t>
  </si>
  <si>
    <t>45.2</t>
  </si>
  <si>
    <t>Восстановление контуров заземления ТП</t>
  </si>
  <si>
    <t>45.31</t>
  </si>
  <si>
    <t>52.48.13</t>
  </si>
  <si>
    <t>31.30</t>
  </si>
  <si>
    <t>51.65.5</t>
  </si>
  <si>
    <t>25.24.2</t>
  </si>
  <si>
    <t>45.22</t>
  </si>
  <si>
    <t>66.03.3</t>
  </si>
  <si>
    <t>64.20.5</t>
  </si>
  <si>
    <t>74.60</t>
  </si>
  <si>
    <t>72.22</t>
  </si>
  <si>
    <t>Поставка трансформаторов силовых ТС3-630/6</t>
  </si>
  <si>
    <t>Поставка камер КСО</t>
  </si>
  <si>
    <t>Поставка трансформаторов силовых ТМ 630-6/04</t>
  </si>
  <si>
    <t>Поставка сервера для АИИС КУЭ</t>
  </si>
  <si>
    <t>Поставка оборудования для системы учета электроэнергии</t>
  </si>
  <si>
    <t>Поставка электрооборудования и электротоваров</t>
  </si>
  <si>
    <t>51.87.5
51.65.5
51.43.1</t>
  </si>
  <si>
    <t>3120010
3133030
3120390
3150100</t>
  </si>
  <si>
    <t>2. Технологические присоединения</t>
  </si>
  <si>
    <t>3. Эксплуатация</t>
  </si>
  <si>
    <t>4. Ремонт</t>
  </si>
  <si>
    <t>5. Прочие</t>
  </si>
  <si>
    <t>5.1 Товары</t>
  </si>
  <si>
    <t>5.2 Услуги</t>
  </si>
  <si>
    <t>74.20.36</t>
  </si>
  <si>
    <t>Исполнитель обязан иметь лицензию на геодезическую и картографическую деятельности</t>
  </si>
  <si>
    <t>Разработка проектно-сметной документации по текущей деятельности</t>
  </si>
  <si>
    <t>Услуги организаций здравоохранения, медосмотры</t>
  </si>
  <si>
    <t>85.11.1</t>
  </si>
  <si>
    <t>Исполнитель обязан иметь лицензию на оказание услу по проведению медицинских осмотров в соответствии с Приказом Минздрава РФ № 121 от 11 марта 2013 г.</t>
  </si>
  <si>
    <t>чел</t>
  </si>
  <si>
    <t>50.20.2</t>
  </si>
  <si>
    <t>Поставка запасных частей для автотранспорта</t>
  </si>
  <si>
    <t>Соответствие ГОСТ 29111-91</t>
  </si>
  <si>
    <t>шт.</t>
  </si>
  <si>
    <t>70.20.1</t>
  </si>
  <si>
    <t>Аренда объектов, зданий, помещений</t>
  </si>
  <si>
    <t>65.22</t>
  </si>
  <si>
    <t>Поставка разъединителей РЛК</t>
  </si>
  <si>
    <t>31.20.1</t>
  </si>
  <si>
    <t>Поставка провода СИП и комплектующих</t>
  </si>
  <si>
    <t>2.2. Услуги</t>
  </si>
  <si>
    <t>Технологическое присоединение к электрическим сетям объекта "Склад № 33, инв. № 9394, лит. А ул. Брусничная, 4"</t>
  </si>
  <si>
    <t>Технологическое присоединение к электрическим сетям объекта "Нежилое здание (магазин) ул. Ш.Шимича"</t>
  </si>
  <si>
    <t>Технологическое присоединение к электрическим сетям объекта "Склад № 10, ул. Первомайская, д.31"</t>
  </si>
  <si>
    <t>Поставка панелей ЩО</t>
  </si>
  <si>
    <t>Землеустроительные и геодезические работы</t>
  </si>
  <si>
    <t>%</t>
  </si>
  <si>
    <t>проц</t>
  </si>
  <si>
    <t>1.1.1</t>
  </si>
  <si>
    <t>1.1.2</t>
  </si>
  <si>
    <t>1.1.3</t>
  </si>
  <si>
    <t>1.1.4</t>
  </si>
  <si>
    <t>1.1.5</t>
  </si>
  <si>
    <t>1.2.1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</si>
  <si>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</si>
  <si>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</si>
  <si>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</si>
  <si>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</si>
  <si>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</si>
  <si>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</si>
  <si>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</si>
  <si>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</si>
  <si>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</si>
  <si>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</si>
  <si>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</si>
  <si>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</si>
  <si>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</si>
  <si>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</si>
  <si>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</si>
  <si>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</si>
  <si>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</si>
  <si>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</si>
  <si>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</si>
  <si>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</si>
  <si>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</si>
  <si>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</si>
  <si>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4.1.1</t>
  </si>
  <si>
    <t>4.1.2</t>
  </si>
  <si>
    <t>4.1.3</t>
  </si>
  <si>
    <t>4.1.4</t>
  </si>
  <si>
    <t>4.1.5</t>
  </si>
  <si>
    <t>4.1.6</t>
  </si>
  <si>
    <t>4.2.1</t>
  </si>
  <si>
    <t>4.2.2</t>
  </si>
  <si>
    <t>4.2.3</t>
  </si>
  <si>
    <t>4.2.4</t>
  </si>
  <si>
    <t>5.1.1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</si>
  <si>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</si>
  <si>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</si>
  <si>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</si>
  <si>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</si>
  <si>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</si>
  <si>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</si>
  <si>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</si>
  <si>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</si>
  <si>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</si>
  <si>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</si>
  <si>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</si>
  <si>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</si>
  <si>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</si>
  <si>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</si>
  <si>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</si>
  <si>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</si>
  <si>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</si>
  <si>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</si>
  <si>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апрель 2014</t>
  </si>
  <si>
    <t>апрель 2015</t>
  </si>
  <si>
    <t>май 2014</t>
  </si>
  <si>
    <t>май 2015</t>
  </si>
  <si>
    <t>июнь 2014</t>
  </si>
  <si>
    <t>март 2014</t>
  </si>
  <si>
    <t>январь 2014</t>
  </si>
  <si>
    <t>январь 2015</t>
  </si>
  <si>
    <t>февраль 2014</t>
  </si>
  <si>
    <t>декабрь 2014</t>
  </si>
  <si>
    <t>декабрь 2015</t>
  </si>
  <si>
    <t>октябрь 2014</t>
  </si>
  <si>
    <t>сентябрь 2014</t>
  </si>
  <si>
    <t>июль 2014</t>
  </si>
  <si>
    <t>июль 2015</t>
  </si>
  <si>
    <t>август 2014</t>
  </si>
  <si>
    <t>Поставка оборудования АСКУЭ Энергомера</t>
  </si>
  <si>
    <t>ноябрь 2014</t>
  </si>
  <si>
    <t>1.1.6</t>
  </si>
  <si>
    <t>Поставка кабельной продукции</t>
  </si>
  <si>
    <t>Поставка легкового автомобиля</t>
  </si>
  <si>
    <t>34.10.2</t>
  </si>
  <si>
    <t>34.10.5</t>
  </si>
  <si>
    <t>Покупка теплоэнергии</t>
  </si>
  <si>
    <t xml:space="preserve">Главный бухгалтер                                                                                                                   
</t>
  </si>
  <si>
    <t>Е.В. Гурьянова</t>
  </si>
  <si>
    <t>1.1.7</t>
  </si>
  <si>
    <t>1.1.8</t>
  </si>
  <si>
    <t>Сводная таблица затрат денежных средств по разделам:</t>
  </si>
  <si>
    <t>Раздел</t>
  </si>
  <si>
    <t>Сумма</t>
  </si>
  <si>
    <t>1. Техническое перевооружение и реконструкция</t>
  </si>
  <si>
    <t>1.1 Товары, из них:</t>
  </si>
  <si>
    <t>Приобретение авто и спецтехники -</t>
  </si>
  <si>
    <t>1.2 Услуги:</t>
  </si>
  <si>
    <t>Приобретение трансформаторов -</t>
  </si>
  <si>
    <t>2.1 Товары, из них:</t>
  </si>
  <si>
    <t>Приобретение сухих трансформаторов -</t>
  </si>
  <si>
    <t>2.2 Услуги:</t>
  </si>
  <si>
    <t>Приобретение ГСМ -</t>
  </si>
  <si>
    <t>3.1 Товары, из них:</t>
  </si>
  <si>
    <t>4.1 Товары:</t>
  </si>
  <si>
    <t>4.2 Услуги:</t>
  </si>
  <si>
    <t>5.1 Товары:</t>
  </si>
  <si>
    <t>4.2 Услуги, из них:</t>
  </si>
  <si>
    <t>Кредитная линия -</t>
  </si>
  <si>
    <t>Аренда зданий и помещений -</t>
  </si>
  <si>
    <t>ИТОГО:</t>
  </si>
  <si>
    <t>Товары:</t>
  </si>
  <si>
    <t>Услуги:</t>
  </si>
  <si>
    <t>март 2015</t>
  </si>
  <si>
    <t>Услуги пользования интернетом</t>
  </si>
  <si>
    <t>Услуги  ИСС "Консультант Плюс"</t>
  </si>
  <si>
    <t>Предоставление возобновляемой кредитной линии с целью пополнения оборотных средств</t>
  </si>
  <si>
    <t>Покупка электроэнергии</t>
  </si>
  <si>
    <t>5.2.19</t>
  </si>
  <si>
    <t>МВт.ч</t>
  </si>
  <si>
    <t>Покупка электроэнергии -</t>
  </si>
  <si>
    <t>Итого без кредитной линии и покупки электроэнергии:</t>
  </si>
  <si>
    <t>Предоставление кредита</t>
  </si>
  <si>
    <t>Коллекторские услуги</t>
  </si>
  <si>
    <t>Исполнитель обязан иметь лицензию на данный вид деятельности</t>
  </si>
  <si>
    <t>февраль 2015</t>
  </si>
  <si>
    <t>июнь 2015</t>
  </si>
  <si>
    <t>40.13.2</t>
  </si>
  <si>
    <t>5.2.20</t>
  </si>
  <si>
    <t>Поставка грузового автомобиля с дополнительным обрудованием</t>
  </si>
  <si>
    <t>5.2.21</t>
  </si>
  <si>
    <t>Поставка легкового автомобиля повышенной проходимости</t>
  </si>
  <si>
    <t>Поставка продуктов питания</t>
  </si>
  <si>
    <t>5.1.2</t>
  </si>
  <si>
    <t>усл.ед.</t>
  </si>
  <si>
    <t>Выполнение работ по ремонту формовочного цеха</t>
  </si>
  <si>
    <t>3.1.15</t>
  </si>
  <si>
    <t>3.1.16</t>
  </si>
  <si>
    <t>5.2.22</t>
  </si>
  <si>
    <t>Приобретение авиабилетов</t>
  </si>
  <si>
    <t>Поставка ограждений ТП</t>
  </si>
  <si>
    <t>Поставка металлических дверей ТП</t>
  </si>
  <si>
    <t>Поставка грузопассажирского автомобиля</t>
  </si>
  <si>
    <t>1.1.9</t>
  </si>
  <si>
    <t>Утверждена решением Совета директоров, протокол №8 от 31.12.2013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</si>
</sst>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&quot;р.&quot;_-;\-* #,##0&quot;р.&quot;_-;_-* &quot;-&quot;&quot;р.&quot;_-;_-@_-"/>
    <numFmt numFmtId="43" formatCode="_-* #,##0.00_р_._-;\-* #,##0.00_р_._-;_-* &quot;-&quot;??_р_._-;_-@_-"/>
    <numFmt numFmtId="164" formatCode="#,##0&quot;р.&quot;"/>
    <numFmt numFmtId="165" formatCode="_-* #,##0&quot;р.&quot;_-;\-* #,##0&quot;р.&quot;_-;_-* &quot;-&quot;??&quot;р.&quot;_-;_-@_-"/>
  </numFmts>
  <fonts count="32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2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9" applyNumberFormat="0" applyAlignment="0" applyProtection="0"/>
    <xf numFmtId="0" fontId="16" fillId="7" borderId="10" applyNumberFormat="0" applyAlignment="0" applyProtection="0"/>
    <xf numFmtId="0" fontId="17" fillId="7" borderId="9" applyNumberFormat="0" applyAlignment="0" applyProtection="0"/>
    <xf numFmtId="0" fontId="18" fillId="0" borderId="11" applyNumberFormat="0" applyFill="0" applyAlignment="0" applyProtection="0"/>
    <xf numFmtId="0" fontId="19" fillId="8" borderId="12" applyNumberFormat="0" applyAlignment="0" applyProtection="0"/>
    <xf numFmtId="0" fontId="20" fillId="0" borderId="0" applyNumberFormat="0" applyFill="0" applyBorder="0" applyAlignment="0" applyProtection="0"/>
    <xf numFmtId="0" fontId="8" fillId="9" borderId="13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5" fillId="34" borderId="0" applyNumberFormat="0" applyBorder="0" applyAlignment="0" applyProtection="0"/>
  </cellStyleXfs>
  <cellXfs count="167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justify" vertical="center" wrapText="1"/>
    </xf>
    <xf numFmtId="49" fontId="28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/>
    <xf numFmtId="0" fontId="26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indent="1"/>
    </xf>
    <xf numFmtId="0" fontId="1" fillId="0" borderId="1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49" fontId="2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/>
    <xf numFmtId="0" fontId="28" fillId="0" borderId="1" xfId="0" applyFont="1" applyFill="1" applyBorder="1" applyAlignment="1">
      <alignment wrapText="1"/>
    </xf>
    <xf numFmtId="49" fontId="29" fillId="0" borderId="1" xfId="0" applyNumberFormat="1" applyFont="1" applyFill="1" applyBorder="1" applyAlignment="1">
      <alignment horizontal="center" vertical="center"/>
    </xf>
    <xf numFmtId="0" fontId="27" fillId="0" borderId="0" xfId="0" applyFont="1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top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3" fontId="2" fillId="0" borderId="1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28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ill="1"/>
    <xf numFmtId="49" fontId="0" fillId="0" borderId="0" xfId="0" applyNumberFormat="1" applyFill="1" applyBorder="1" applyAlignment="1">
      <alignment horizontal="left" vertical="center" inden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left" vertical="center"/>
    </xf>
    <xf numFmtId="49" fontId="0" fillId="0" borderId="0" xfId="0" applyNumberFormat="1" applyFill="1" applyAlignment="1">
      <alignment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 wrapText="1"/>
    </xf>
    <xf numFmtId="3" fontId="28" fillId="0" borderId="1" xfId="0" applyNumberFormat="1" applyFont="1" applyBorder="1" applyAlignment="1">
      <alignment horizontal="center" vertical="center"/>
    </xf>
    <xf numFmtId="164" fontId="26" fillId="0" borderId="0" xfId="0" applyNumberFormat="1" applyFont="1"/>
    <xf numFmtId="0" fontId="26" fillId="0" borderId="0" xfId="0" applyFont="1"/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wrapText="1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49" fontId="28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28" fillId="2" borderId="1" xfId="0" applyFont="1" applyFill="1" applyBorder="1" applyAlignment="1">
      <alignment horizontal="center" vertical="center" wrapText="1"/>
    </xf>
    <xf numFmtId="49" fontId="2" fillId="0" borderId="15" xfId="2" applyNumberFormat="1" applyFont="1" applyFill="1" applyBorder="1" applyAlignment="1">
      <alignment horizontal="center" vertical="center" wrapText="1"/>
    </xf>
    <xf numFmtId="0" fontId="2" fillId="0" borderId="15" xfId="2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49" fontId="2" fillId="0" borderId="16" xfId="0" quotePrefix="1" applyNumberFormat="1" applyFont="1" applyBorder="1" applyAlignment="1">
      <alignment horizontal="center" vertical="center"/>
    </xf>
    <xf numFmtId="49" fontId="28" fillId="0" borderId="1" xfId="0" quotePrefix="1" applyNumberFormat="1" applyFont="1" applyFill="1" applyBorder="1" applyAlignment="1">
      <alignment horizontal="center" vertical="center"/>
    </xf>
    <xf numFmtId="49" fontId="28" fillId="0" borderId="1" xfId="0" quotePrefix="1" applyNumberFormat="1" applyFont="1" applyBorder="1" applyAlignment="1">
      <alignment horizontal="center" vertical="center" wrapText="1"/>
    </xf>
    <xf numFmtId="49" fontId="28" fillId="0" borderId="1" xfId="0" quotePrefix="1" applyNumberFormat="1" applyFont="1" applyBorder="1" applyAlignment="1">
      <alignment horizontal="center" vertical="center"/>
    </xf>
    <xf numFmtId="49" fontId="2" fillId="0" borderId="1" xfId="0" quotePrefix="1" applyNumberFormat="1" applyFont="1" applyBorder="1" applyAlignment="1">
      <alignment horizontal="center" vertical="center"/>
    </xf>
    <xf numFmtId="49" fontId="4" fillId="0" borderId="1" xfId="0" quotePrefix="1" applyNumberFormat="1" applyFont="1" applyFill="1" applyBorder="1" applyAlignment="1">
      <alignment horizontal="center" vertical="center"/>
    </xf>
    <xf numFmtId="49" fontId="4" fillId="0" borderId="5" xfId="0" quotePrefix="1" applyNumberFormat="1" applyFont="1" applyFill="1" applyBorder="1" applyAlignment="1">
      <alignment horizontal="center" vertical="center"/>
    </xf>
    <xf numFmtId="49" fontId="2" fillId="0" borderId="1" xfId="0" quotePrefix="1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left" indent="4"/>
    </xf>
    <xf numFmtId="0" fontId="30" fillId="0" borderId="1" xfId="0" applyFont="1" applyBorder="1" applyAlignment="1">
      <alignment horizontal="left" indent="2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2" fontId="30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5" fillId="36" borderId="1" xfId="0" applyNumberFormat="1" applyFont="1" applyFill="1" applyBorder="1" applyAlignment="1">
      <alignment horizontal="right" vertical="center"/>
    </xf>
    <xf numFmtId="165" fontId="5" fillId="36" borderId="1" xfId="0" applyNumberFormat="1" applyFont="1" applyFill="1" applyBorder="1" applyAlignment="1">
      <alignment horizontal="center" vertical="center"/>
    </xf>
    <xf numFmtId="165" fontId="31" fillId="36" borderId="1" xfId="0" applyNumberFormat="1" applyFont="1" applyFill="1" applyBorder="1" applyAlignment="1">
      <alignment horizontal="center" vertical="center"/>
    </xf>
    <xf numFmtId="165" fontId="30" fillId="0" borderId="1" xfId="0" applyNumberFormat="1" applyFont="1" applyBorder="1" applyAlignment="1">
      <alignment horizontal="center" vertical="center"/>
    </xf>
    <xf numFmtId="165" fontId="30" fillId="0" borderId="4" xfId="0" applyNumberFormat="1" applyFont="1" applyBorder="1"/>
    <xf numFmtId="165" fontId="30" fillId="0" borderId="1" xfId="0" applyNumberFormat="1" applyFont="1" applyBorder="1"/>
    <xf numFmtId="0" fontId="0" fillId="0" borderId="18" xfId="0" applyFill="1" applyBorder="1"/>
    <xf numFmtId="0" fontId="0" fillId="0" borderId="0" xfId="0" applyFill="1" applyBorder="1"/>
    <xf numFmtId="0" fontId="1" fillId="0" borderId="0" xfId="0" applyFont="1" applyFill="1"/>
    <xf numFmtId="0" fontId="28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5" fillId="35" borderId="2" xfId="0" applyFont="1" applyFill="1" applyBorder="1" applyAlignment="1">
      <alignment horizontal="center" vertical="center" wrapText="1"/>
    </xf>
    <xf numFmtId="0" fontId="5" fillId="35" borderId="3" xfId="0" applyFont="1" applyFill="1" applyBorder="1" applyAlignment="1">
      <alignment horizontal="center" vertical="center" wrapText="1"/>
    </xf>
    <xf numFmtId="0" fontId="5" fillId="35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center" inden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indent="1"/>
    </xf>
    <xf numFmtId="0" fontId="0" fillId="0" borderId="3" xfId="0" applyFill="1" applyBorder="1" applyAlignment="1">
      <alignment horizontal="left" indent="1"/>
    </xf>
    <xf numFmtId="0" fontId="0" fillId="0" borderId="4" xfId="0" applyFill="1" applyBorder="1" applyAlignment="1">
      <alignment horizontal="left" indent="1"/>
    </xf>
    <xf numFmtId="49" fontId="0" fillId="0" borderId="2" xfId="0" applyNumberFormat="1" applyFill="1" applyBorder="1" applyAlignment="1">
      <alignment horizontal="left" indent="1"/>
    </xf>
    <xf numFmtId="49" fontId="0" fillId="0" borderId="3" xfId="0" applyNumberFormat="1" applyFill="1" applyBorder="1" applyAlignment="1">
      <alignment horizontal="left" indent="1"/>
    </xf>
    <xf numFmtId="49" fontId="0" fillId="0" borderId="4" xfId="0" applyNumberFormat="1" applyFill="1" applyBorder="1" applyAlignment="1">
      <alignment horizontal="left" indent="1"/>
    </xf>
    <xf numFmtId="0" fontId="31" fillId="36" borderId="2" xfId="0" applyFont="1" applyFill="1" applyBorder="1" applyAlignment="1">
      <alignment horizontal="right"/>
    </xf>
    <xf numFmtId="0" fontId="31" fillId="36" borderId="4" xfId="0" applyFont="1" applyFill="1" applyBorder="1" applyAlignment="1">
      <alignment horizontal="right"/>
    </xf>
    <xf numFmtId="0" fontId="30" fillId="0" borderId="2" xfId="0" applyFont="1" applyBorder="1" applyAlignment="1">
      <alignment horizontal="left"/>
    </xf>
    <xf numFmtId="0" fontId="30" fillId="0" borderId="4" xfId="0" applyFont="1" applyBorder="1" applyAlignment="1">
      <alignment horizontal="left"/>
    </xf>
    <xf numFmtId="0" fontId="31" fillId="36" borderId="2" xfId="0" applyFont="1" applyFill="1" applyBorder="1" applyAlignment="1">
      <alignment horizontal="center"/>
    </xf>
    <xf numFmtId="0" fontId="31" fillId="36" borderId="3" xfId="0" applyFont="1" applyFill="1" applyBorder="1" applyAlignment="1">
      <alignment horizontal="center"/>
    </xf>
    <xf numFmtId="0" fontId="30" fillId="0" borderId="17" xfId="0" applyFont="1" applyBorder="1" applyAlignment="1">
      <alignment horizontal="left"/>
    </xf>
    <xf numFmtId="0" fontId="31" fillId="36" borderId="15" xfId="0" applyFont="1" applyFill="1" applyBorder="1" applyAlignment="1">
      <alignment horizontal="center"/>
    </xf>
    <xf numFmtId="0" fontId="5" fillId="36" borderId="2" xfId="0" applyFont="1" applyFill="1" applyBorder="1" applyAlignment="1">
      <alignment horizontal="right"/>
    </xf>
    <xf numFmtId="0" fontId="5" fillId="36" borderId="4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48">
    <cellStyle name="20% - Акцент1 2" xfId="20"/>
    <cellStyle name="20% - Акцент2 2" xfId="24"/>
    <cellStyle name="20% - Акцент3 2" xfId="28"/>
    <cellStyle name="20% - Акцент4 2" xfId="32"/>
    <cellStyle name="20% - Акцент5 2" xfId="36"/>
    <cellStyle name="20% - Акцент6 2" xfId="40"/>
    <cellStyle name="40% - Акцент1 2" xfId="21"/>
    <cellStyle name="40% - Акцент2 2" xfId="25"/>
    <cellStyle name="40% - Акцент3 2" xfId="29"/>
    <cellStyle name="40% - Акцент4 2" xfId="33"/>
    <cellStyle name="40% - Акцент5 2" xfId="37"/>
    <cellStyle name="40% - Акцент6 2" xfId="41"/>
    <cellStyle name="60% - Акцент1 2" xfId="22"/>
    <cellStyle name="60% - Акцент2 2" xfId="26"/>
    <cellStyle name="60% - Акцент3 2" xfId="30"/>
    <cellStyle name="60% - Акцент4 2" xfId="34"/>
    <cellStyle name="60% - Акцент5 2" xfId="38"/>
    <cellStyle name="60% - Акцент6 2" xfId="42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10"/>
    <cellStyle name="Вывод 2" xfId="11"/>
    <cellStyle name="Вычисление 2" xfId="12"/>
    <cellStyle name="Заголовок 1 2" xfId="3"/>
    <cellStyle name="Заголовок 2 2" xfId="4"/>
    <cellStyle name="Заголовок 3 2" xfId="5"/>
    <cellStyle name="Заголовок 4 2" xfId="6"/>
    <cellStyle name="Итог 2" xfId="18"/>
    <cellStyle name="Контрольная ячейка 2" xfId="14"/>
    <cellStyle name="Название" xfId="1" builtinId="15" customBuiltin="1"/>
    <cellStyle name="Нейтральный 2" xfId="9"/>
    <cellStyle name="Обычный" xfId="0" builtinId="0"/>
    <cellStyle name="Обычный 16" xfId="44"/>
    <cellStyle name="Обычный 2" xfId="43"/>
    <cellStyle name="Обычный 20" xfId="45"/>
    <cellStyle name="Обычный 3" xfId="2"/>
    <cellStyle name="Плохой 2" xfId="8"/>
    <cellStyle name="Пояснение 2" xfId="17"/>
    <cellStyle name="Примечание 2" xfId="16"/>
    <cellStyle name="Связанная ячейка 2" xfId="13"/>
    <cellStyle name="Текст предупреждения 2" xfId="15"/>
    <cellStyle name="Финансовый 2" xfId="46"/>
    <cellStyle name="Хороший 2" xfId="7"/>
    <cellStyle name="Хороший 3" xfId="47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4"/>
  <sheetViews>
    <sheetView tabSelected="1" view="pageBreakPreview" zoomScaleNormal="100" zoomScaleSheetLayoutView="100" zoomScalePageLayoutView="70" workbookViewId="0">
      <selection sqref="A1:O1"/>
    </sheetView>
  </sheetViews>
  <sheetFormatPr defaultRowHeight="15.75" x14ac:dyDescent="0.25"/>
  <cols>
    <col min="1" max="1" width="9.875" style="32" bestFit="1" customWidth="1"/>
    <col min="2" max="2" width="10.625" style="64" customWidth="1"/>
    <col min="3" max="3" width="10.625" style="32" customWidth="1"/>
    <col min="4" max="4" width="18.125" style="22" customWidth="1"/>
    <col min="5" max="5" width="25.625" style="32" customWidth="1"/>
    <col min="6" max="6" width="9" style="22"/>
    <col min="7" max="7" width="9.875" style="22" customWidth="1"/>
    <col min="8" max="9" width="10.5" style="22" customWidth="1"/>
    <col min="10" max="10" width="10.875" style="22" customWidth="1"/>
    <col min="11" max="11" width="14.75" style="22" customWidth="1"/>
    <col min="12" max="12" width="12.875" style="22" customWidth="1"/>
    <col min="13" max="13" width="12.75" style="22" customWidth="1"/>
    <col min="14" max="14" width="9" style="22"/>
    <col min="15" max="15" width="11.5" style="22" customWidth="1"/>
    <col min="16" max="16" width="11.375" style="22" bestFit="1" customWidth="1"/>
    <col min="17" max="17" width="9.875" style="22" bestFit="1" customWidth="1"/>
    <col min="18" max="16384" width="9" style="22"/>
  </cols>
  <sheetData>
    <row r="1" spans="1:15" x14ac:dyDescent="0.25">
      <c r="A1" s="128" t="s">
        <v>134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5" x14ac:dyDescent="0.25">
      <c r="A3" s="146" t="s">
        <v>346</v>
      </c>
      <c r="B3" s="146"/>
      <c r="C3" s="146"/>
      <c r="D3" s="146"/>
      <c r="E3" s="146"/>
      <c r="F3" s="146"/>
      <c r="G3" s="146"/>
      <c r="H3" s="30"/>
      <c r="I3" s="31"/>
      <c r="J3" s="31"/>
      <c r="K3" s="31"/>
      <c r="L3" s="31"/>
      <c r="M3" s="31"/>
      <c r="N3" s="31"/>
    </row>
    <row r="4" spans="1:15" x14ac:dyDescent="0.25">
      <c r="K4" s="32"/>
    </row>
    <row r="5" spans="1:15" x14ac:dyDescent="0.25">
      <c r="A5" s="144" t="s">
        <v>19</v>
      </c>
      <c r="B5" s="144"/>
      <c r="C5" s="144"/>
      <c r="D5" s="144"/>
      <c r="E5" s="144"/>
      <c r="F5" s="148" t="s">
        <v>20</v>
      </c>
      <c r="G5" s="149"/>
      <c r="H5" s="149"/>
      <c r="I5" s="149"/>
      <c r="J5" s="149"/>
      <c r="K5" s="149"/>
      <c r="L5" s="149"/>
      <c r="M5" s="149"/>
      <c r="N5" s="149"/>
      <c r="O5" s="150"/>
    </row>
    <row r="6" spans="1:15" x14ac:dyDescent="0.25">
      <c r="A6" s="144" t="s">
        <v>21</v>
      </c>
      <c r="B6" s="144"/>
      <c r="C6" s="144"/>
      <c r="D6" s="144"/>
      <c r="E6" s="144"/>
      <c r="F6" s="148" t="s">
        <v>60</v>
      </c>
      <c r="G6" s="149"/>
      <c r="H6" s="149"/>
      <c r="I6" s="149"/>
      <c r="J6" s="149"/>
      <c r="K6" s="149"/>
      <c r="L6" s="149"/>
      <c r="M6" s="149"/>
      <c r="N6" s="149"/>
      <c r="O6" s="150"/>
    </row>
    <row r="7" spans="1:15" x14ac:dyDescent="0.25">
      <c r="A7" s="144" t="s">
        <v>22</v>
      </c>
      <c r="B7" s="144"/>
      <c r="C7" s="144"/>
      <c r="D7" s="144"/>
      <c r="E7" s="144"/>
      <c r="F7" s="151">
        <v>4909044901</v>
      </c>
      <c r="G7" s="152"/>
      <c r="H7" s="152"/>
      <c r="I7" s="152"/>
      <c r="J7" s="152"/>
      <c r="K7" s="152"/>
      <c r="L7" s="152"/>
      <c r="M7" s="152"/>
      <c r="N7" s="152"/>
      <c r="O7" s="153"/>
    </row>
    <row r="8" spans="1:15" x14ac:dyDescent="0.25">
      <c r="A8" s="144" t="s">
        <v>23</v>
      </c>
      <c r="B8" s="144"/>
      <c r="C8" s="144"/>
      <c r="D8" s="144"/>
      <c r="E8" s="144"/>
      <c r="F8" s="151" t="s">
        <v>38</v>
      </c>
      <c r="G8" s="152"/>
      <c r="H8" s="152"/>
      <c r="I8" s="152"/>
      <c r="J8" s="152"/>
      <c r="K8" s="152"/>
      <c r="L8" s="152"/>
      <c r="M8" s="152"/>
      <c r="N8" s="152"/>
      <c r="O8" s="153"/>
    </row>
    <row r="9" spans="1:15" x14ac:dyDescent="0.25">
      <c r="A9" s="144" t="s">
        <v>24</v>
      </c>
      <c r="B9" s="144"/>
      <c r="C9" s="144"/>
      <c r="D9" s="144"/>
      <c r="E9" s="144"/>
      <c r="F9" s="148" t="s">
        <v>20</v>
      </c>
      <c r="G9" s="149"/>
      <c r="H9" s="149"/>
      <c r="I9" s="149"/>
      <c r="J9" s="149"/>
      <c r="K9" s="149"/>
      <c r="L9" s="149"/>
      <c r="M9" s="149"/>
      <c r="N9" s="149"/>
      <c r="O9" s="150"/>
    </row>
    <row r="10" spans="1:15" x14ac:dyDescent="0.25">
      <c r="A10" s="33"/>
      <c r="B10" s="65"/>
      <c r="C10" s="33"/>
      <c r="D10" s="33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x14ac:dyDescent="0.25">
      <c r="A11" s="145" t="s">
        <v>16</v>
      </c>
      <c r="B11" s="147" t="s">
        <v>0</v>
      </c>
      <c r="C11" s="145" t="s">
        <v>1</v>
      </c>
      <c r="D11" s="145" t="s">
        <v>2</v>
      </c>
      <c r="E11" s="145"/>
      <c r="F11" s="145"/>
      <c r="G11" s="145"/>
      <c r="H11" s="145"/>
      <c r="I11" s="145"/>
      <c r="J11" s="145"/>
      <c r="K11" s="145"/>
      <c r="L11" s="145"/>
      <c r="M11" s="145"/>
      <c r="N11" s="145" t="s">
        <v>3</v>
      </c>
      <c r="O11" s="145" t="s">
        <v>53</v>
      </c>
    </row>
    <row r="12" spans="1:15" ht="51.75" customHeight="1" x14ac:dyDescent="0.25">
      <c r="A12" s="145"/>
      <c r="B12" s="147"/>
      <c r="C12" s="145"/>
      <c r="D12" s="145" t="s">
        <v>4</v>
      </c>
      <c r="E12" s="145" t="s">
        <v>5</v>
      </c>
      <c r="F12" s="145" t="s">
        <v>6</v>
      </c>
      <c r="G12" s="145"/>
      <c r="H12" s="145" t="s">
        <v>7</v>
      </c>
      <c r="I12" s="145" t="s">
        <v>8</v>
      </c>
      <c r="J12" s="145"/>
      <c r="K12" s="145" t="s">
        <v>59</v>
      </c>
      <c r="L12" s="145" t="s">
        <v>9</v>
      </c>
      <c r="M12" s="145"/>
      <c r="N12" s="145"/>
      <c r="O12" s="145"/>
    </row>
    <row r="13" spans="1:15" ht="110.25" x14ac:dyDescent="0.25">
      <c r="A13" s="145"/>
      <c r="B13" s="147"/>
      <c r="C13" s="145"/>
      <c r="D13" s="145"/>
      <c r="E13" s="145"/>
      <c r="F13" s="36" t="s">
        <v>10</v>
      </c>
      <c r="G13" s="36" t="s">
        <v>15</v>
      </c>
      <c r="H13" s="145"/>
      <c r="I13" s="36" t="s">
        <v>11</v>
      </c>
      <c r="J13" s="36" t="s">
        <v>15</v>
      </c>
      <c r="K13" s="145"/>
      <c r="L13" s="36" t="s">
        <v>12</v>
      </c>
      <c r="M13" s="36" t="s">
        <v>13</v>
      </c>
      <c r="N13" s="145"/>
      <c r="O13" s="36" t="s">
        <v>14</v>
      </c>
    </row>
    <row r="14" spans="1:15" x14ac:dyDescent="0.25">
      <c r="A14" s="36">
        <v>1</v>
      </c>
      <c r="B14" s="66">
        <v>2</v>
      </c>
      <c r="C14" s="36">
        <v>3</v>
      </c>
      <c r="D14" s="36">
        <v>4</v>
      </c>
      <c r="E14" s="36">
        <v>5</v>
      </c>
      <c r="F14" s="36">
        <v>6</v>
      </c>
      <c r="G14" s="36">
        <v>7</v>
      </c>
      <c r="H14" s="36">
        <v>8</v>
      </c>
      <c r="I14" s="36">
        <v>9</v>
      </c>
      <c r="J14" s="36">
        <v>10</v>
      </c>
      <c r="K14" s="36">
        <v>11</v>
      </c>
      <c r="L14" s="36">
        <v>12</v>
      </c>
      <c r="M14" s="36">
        <v>13</v>
      </c>
      <c r="N14" s="36">
        <v>14</v>
      </c>
      <c r="O14" s="36">
        <v>15</v>
      </c>
    </row>
    <row r="15" spans="1:15" x14ac:dyDescent="0.25">
      <c r="A15" s="135" t="s">
        <v>30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7"/>
    </row>
    <row r="16" spans="1:15" x14ac:dyDescent="0.25">
      <c r="A16" s="138" t="s">
        <v>31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40"/>
    </row>
    <row r="17" spans="1:16" ht="39" x14ac:dyDescent="0.25">
      <c r="A17" s="37" t="s">
        <v>208</v>
      </c>
      <c r="B17" s="21" t="s">
        <v>162</v>
      </c>
      <c r="C17" s="18">
        <v>3312480</v>
      </c>
      <c r="D17" s="75" t="s">
        <v>173</v>
      </c>
      <c r="E17" s="3" t="s">
        <v>80</v>
      </c>
      <c r="F17" s="17" t="s">
        <v>40</v>
      </c>
      <c r="G17" s="17" t="s">
        <v>41</v>
      </c>
      <c r="H17" s="18">
        <v>41</v>
      </c>
      <c r="I17" s="5">
        <v>44401000000</v>
      </c>
      <c r="J17" s="5" t="s">
        <v>39</v>
      </c>
      <c r="K17" s="76">
        <v>330000</v>
      </c>
      <c r="L17" s="107" t="s">
        <v>271</v>
      </c>
      <c r="M17" s="107" t="s">
        <v>267</v>
      </c>
      <c r="N17" s="18" t="s">
        <v>51</v>
      </c>
      <c r="O17" s="38" t="s">
        <v>81</v>
      </c>
    </row>
    <row r="18" spans="1:16" ht="25.5" x14ac:dyDescent="0.25">
      <c r="A18" s="37" t="s">
        <v>209</v>
      </c>
      <c r="B18" s="89" t="s">
        <v>160</v>
      </c>
      <c r="C18" s="90" t="s">
        <v>150</v>
      </c>
      <c r="D18" s="59" t="s">
        <v>50</v>
      </c>
      <c r="E18" s="9" t="s">
        <v>68</v>
      </c>
      <c r="F18" s="80">
        <v>839</v>
      </c>
      <c r="G18" s="80" t="s">
        <v>69</v>
      </c>
      <c r="H18" s="9">
        <v>8</v>
      </c>
      <c r="I18" s="5">
        <v>44401000000</v>
      </c>
      <c r="J18" s="5" t="s">
        <v>39</v>
      </c>
      <c r="K18" s="74">
        <v>380000</v>
      </c>
      <c r="L18" s="101" t="s">
        <v>271</v>
      </c>
      <c r="M18" s="101" t="s">
        <v>269</v>
      </c>
      <c r="N18" s="18" t="s">
        <v>51</v>
      </c>
      <c r="O18" s="38" t="s">
        <v>105</v>
      </c>
    </row>
    <row r="19" spans="1:16" ht="25.5" x14ac:dyDescent="0.25">
      <c r="A19" s="37" t="s">
        <v>210</v>
      </c>
      <c r="B19" s="21" t="s">
        <v>162</v>
      </c>
      <c r="C19" s="18">
        <v>3312480</v>
      </c>
      <c r="D19" s="14" t="s">
        <v>281</v>
      </c>
      <c r="E19" s="3" t="s">
        <v>80</v>
      </c>
      <c r="F19" s="85" t="s">
        <v>40</v>
      </c>
      <c r="G19" s="15" t="s">
        <v>41</v>
      </c>
      <c r="H19" s="12">
        <v>41</v>
      </c>
      <c r="I19" s="11">
        <v>44401000000</v>
      </c>
      <c r="J19" s="11" t="s">
        <v>39</v>
      </c>
      <c r="K19" s="63">
        <v>330000</v>
      </c>
      <c r="L19" s="107" t="s">
        <v>273</v>
      </c>
      <c r="M19" s="107" t="s">
        <v>267</v>
      </c>
      <c r="N19" s="18" t="s">
        <v>18</v>
      </c>
      <c r="O19" s="38" t="s">
        <v>81</v>
      </c>
    </row>
    <row r="20" spans="1:16" s="52" customFormat="1" ht="25.5" x14ac:dyDescent="0.2">
      <c r="A20" s="37" t="s">
        <v>211</v>
      </c>
      <c r="B20" s="19" t="s">
        <v>286</v>
      </c>
      <c r="C20" s="19">
        <v>3410121</v>
      </c>
      <c r="D20" s="46" t="s">
        <v>285</v>
      </c>
      <c r="E20" s="3" t="s">
        <v>149</v>
      </c>
      <c r="F20" s="17" t="s">
        <v>40</v>
      </c>
      <c r="G20" s="17" t="s">
        <v>41</v>
      </c>
      <c r="H20" s="23">
        <v>2</v>
      </c>
      <c r="I20" s="11">
        <v>44401000000</v>
      </c>
      <c r="J20" s="11" t="s">
        <v>39</v>
      </c>
      <c r="K20" s="74">
        <v>1040000</v>
      </c>
      <c r="L20" s="107" t="s">
        <v>273</v>
      </c>
      <c r="M20" s="107" t="s">
        <v>265</v>
      </c>
      <c r="N20" s="18" t="s">
        <v>17</v>
      </c>
      <c r="O20" s="19" t="s">
        <v>105</v>
      </c>
    </row>
    <row r="21" spans="1:16" ht="25.5" x14ac:dyDescent="0.25">
      <c r="A21" s="37" t="s">
        <v>212</v>
      </c>
      <c r="B21" s="91" t="s">
        <v>160</v>
      </c>
      <c r="C21" s="92">
        <v>3020206</v>
      </c>
      <c r="D21" s="46" t="s">
        <v>172</v>
      </c>
      <c r="E21" s="9" t="s">
        <v>68</v>
      </c>
      <c r="F21" s="79">
        <v>839</v>
      </c>
      <c r="G21" s="80" t="s">
        <v>69</v>
      </c>
      <c r="H21" s="9">
        <v>1</v>
      </c>
      <c r="I21" s="5">
        <v>44401000000</v>
      </c>
      <c r="J21" s="5" t="s">
        <v>39</v>
      </c>
      <c r="K21" s="74">
        <v>250000</v>
      </c>
      <c r="L21" s="101" t="s">
        <v>273</v>
      </c>
      <c r="M21" s="101" t="s">
        <v>267</v>
      </c>
      <c r="N21" s="18" t="s">
        <v>51</v>
      </c>
      <c r="O21" s="38" t="s">
        <v>105</v>
      </c>
    </row>
    <row r="22" spans="1:16" ht="51" x14ac:dyDescent="0.25">
      <c r="A22" s="37" t="s">
        <v>283</v>
      </c>
      <c r="B22" s="19" t="s">
        <v>286</v>
      </c>
      <c r="C22" s="19">
        <v>3410121</v>
      </c>
      <c r="D22" s="46" t="s">
        <v>333</v>
      </c>
      <c r="E22" s="3" t="s">
        <v>149</v>
      </c>
      <c r="F22" s="17" t="s">
        <v>40</v>
      </c>
      <c r="G22" s="17" t="s">
        <v>41</v>
      </c>
      <c r="H22" s="18">
        <v>1</v>
      </c>
      <c r="I22" s="11">
        <v>44401000000</v>
      </c>
      <c r="J22" s="11" t="s">
        <v>39</v>
      </c>
      <c r="K22" s="40">
        <v>3000000</v>
      </c>
      <c r="L22" s="107" t="s">
        <v>270</v>
      </c>
      <c r="M22" s="107" t="s">
        <v>278</v>
      </c>
      <c r="N22" s="18" t="s">
        <v>51</v>
      </c>
      <c r="O22" s="38" t="s">
        <v>105</v>
      </c>
    </row>
    <row r="23" spans="1:16" ht="38.25" x14ac:dyDescent="0.25">
      <c r="A23" s="37" t="s">
        <v>291</v>
      </c>
      <c r="B23" s="19" t="s">
        <v>286</v>
      </c>
      <c r="C23" s="19">
        <v>3410121</v>
      </c>
      <c r="D23" s="46" t="s">
        <v>344</v>
      </c>
      <c r="E23" s="3" t="s">
        <v>149</v>
      </c>
      <c r="F23" s="17" t="s">
        <v>40</v>
      </c>
      <c r="G23" s="17" t="s">
        <v>41</v>
      </c>
      <c r="H23" s="18">
        <v>1</v>
      </c>
      <c r="I23" s="11">
        <v>44401000000</v>
      </c>
      <c r="J23" s="11" t="s">
        <v>39</v>
      </c>
      <c r="K23" s="40">
        <v>1600000</v>
      </c>
      <c r="L23" s="107" t="s">
        <v>270</v>
      </c>
      <c r="M23" s="107" t="s">
        <v>278</v>
      </c>
      <c r="N23" s="18" t="s">
        <v>51</v>
      </c>
      <c r="O23" s="38" t="s">
        <v>105</v>
      </c>
    </row>
    <row r="24" spans="1:16" s="52" customFormat="1" ht="51" x14ac:dyDescent="0.2">
      <c r="A24" s="37" t="s">
        <v>292</v>
      </c>
      <c r="B24" s="19" t="s">
        <v>287</v>
      </c>
      <c r="C24" s="19">
        <v>3590000</v>
      </c>
      <c r="D24" s="46" t="s">
        <v>331</v>
      </c>
      <c r="E24" s="3" t="s">
        <v>149</v>
      </c>
      <c r="F24" s="17" t="s">
        <v>40</v>
      </c>
      <c r="G24" s="17" t="s">
        <v>41</v>
      </c>
      <c r="H24" s="23">
        <v>1</v>
      </c>
      <c r="I24" s="11">
        <v>44401000000</v>
      </c>
      <c r="J24" s="11" t="s">
        <v>39</v>
      </c>
      <c r="K24" s="74">
        <v>4000000</v>
      </c>
      <c r="L24" s="107" t="s">
        <v>270</v>
      </c>
      <c r="M24" s="107" t="s">
        <v>278</v>
      </c>
      <c r="N24" s="18" t="s">
        <v>17</v>
      </c>
      <c r="O24" s="19" t="s">
        <v>105</v>
      </c>
    </row>
    <row r="25" spans="1:16" ht="39" x14ac:dyDescent="0.25">
      <c r="A25" s="37" t="s">
        <v>345</v>
      </c>
      <c r="B25" s="17" t="s">
        <v>72</v>
      </c>
      <c r="C25" s="18">
        <v>3120140</v>
      </c>
      <c r="D25" s="39" t="s">
        <v>169</v>
      </c>
      <c r="E25" s="4" t="s">
        <v>75</v>
      </c>
      <c r="F25" s="17" t="s">
        <v>40</v>
      </c>
      <c r="G25" s="17" t="s">
        <v>41</v>
      </c>
      <c r="H25" s="18">
        <v>3</v>
      </c>
      <c r="I25" s="9">
        <v>44401000000</v>
      </c>
      <c r="J25" s="9" t="s">
        <v>39</v>
      </c>
      <c r="K25" s="40">
        <v>1900000</v>
      </c>
      <c r="L25" s="107" t="s">
        <v>278</v>
      </c>
      <c r="M25" s="107" t="s">
        <v>279</v>
      </c>
      <c r="N25" s="18" t="s">
        <v>51</v>
      </c>
      <c r="O25" s="19" t="s">
        <v>81</v>
      </c>
    </row>
    <row r="26" spans="1:16" s="52" customFormat="1" x14ac:dyDescent="0.2">
      <c r="A26" s="141" t="s">
        <v>32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3"/>
    </row>
    <row r="27" spans="1:16" ht="38.25" x14ac:dyDescent="0.25">
      <c r="A27" s="47" t="s">
        <v>213</v>
      </c>
      <c r="B27" s="19" t="s">
        <v>155</v>
      </c>
      <c r="C27" s="19">
        <v>4521125</v>
      </c>
      <c r="D27" s="46" t="s">
        <v>152</v>
      </c>
      <c r="E27" s="3" t="s">
        <v>154</v>
      </c>
      <c r="F27" s="26" t="s">
        <v>101</v>
      </c>
      <c r="G27" s="26" t="s">
        <v>137</v>
      </c>
      <c r="H27" s="23">
        <v>1</v>
      </c>
      <c r="I27" s="11">
        <v>44401000000</v>
      </c>
      <c r="J27" s="11" t="s">
        <v>39</v>
      </c>
      <c r="K27" s="74">
        <v>750000</v>
      </c>
      <c r="L27" s="101" t="s">
        <v>269</v>
      </c>
      <c r="M27" s="101" t="s">
        <v>277</v>
      </c>
      <c r="N27" s="19" t="s">
        <v>17</v>
      </c>
      <c r="O27" s="19" t="s">
        <v>81</v>
      </c>
    </row>
    <row r="28" spans="1:16" x14ac:dyDescent="0.25">
      <c r="A28" s="135" t="s">
        <v>177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7"/>
    </row>
    <row r="29" spans="1:16" s="29" customFormat="1" x14ac:dyDescent="0.25">
      <c r="A29" s="138" t="s">
        <v>34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40"/>
    </row>
    <row r="30" spans="1:16" ht="25.5" x14ac:dyDescent="0.25">
      <c r="A30" s="37" t="s">
        <v>214</v>
      </c>
      <c r="B30" s="21" t="s">
        <v>161</v>
      </c>
      <c r="C30" s="18">
        <v>3131000</v>
      </c>
      <c r="D30" s="24" t="s">
        <v>284</v>
      </c>
      <c r="E30" s="25" t="s">
        <v>145</v>
      </c>
      <c r="F30" s="6" t="s">
        <v>94</v>
      </c>
      <c r="G30" s="6" t="s">
        <v>91</v>
      </c>
      <c r="H30" s="4">
        <v>1000</v>
      </c>
      <c r="I30" s="5">
        <v>44401000000</v>
      </c>
      <c r="J30" s="5" t="s">
        <v>39</v>
      </c>
      <c r="K30" s="13">
        <v>800000</v>
      </c>
      <c r="L30" s="107" t="s">
        <v>273</v>
      </c>
      <c r="M30" s="107" t="s">
        <v>267</v>
      </c>
      <c r="N30" s="4" t="s">
        <v>51</v>
      </c>
      <c r="O30" s="5" t="s">
        <v>81</v>
      </c>
      <c r="P30" s="44"/>
    </row>
    <row r="31" spans="1:16" ht="39" x14ac:dyDescent="0.25">
      <c r="A31" s="37" t="s">
        <v>215</v>
      </c>
      <c r="B31" s="93" t="s">
        <v>72</v>
      </c>
      <c r="C31" s="94">
        <v>3120140</v>
      </c>
      <c r="D31" s="39" t="s">
        <v>171</v>
      </c>
      <c r="E31" s="62" t="s">
        <v>75</v>
      </c>
      <c r="F31" s="78" t="s">
        <v>40</v>
      </c>
      <c r="G31" s="78" t="s">
        <v>41</v>
      </c>
      <c r="H31" s="81">
        <v>2</v>
      </c>
      <c r="I31" s="5">
        <v>44401000000</v>
      </c>
      <c r="J31" s="5" t="s">
        <v>39</v>
      </c>
      <c r="K31" s="82">
        <v>800000</v>
      </c>
      <c r="L31" s="108" t="s">
        <v>273</v>
      </c>
      <c r="M31" s="108" t="s">
        <v>265</v>
      </c>
      <c r="N31" s="18" t="s">
        <v>51</v>
      </c>
      <c r="O31" s="38" t="s">
        <v>81</v>
      </c>
    </row>
    <row r="32" spans="1:16" ht="25.5" x14ac:dyDescent="0.25">
      <c r="A32" s="37" t="s">
        <v>216</v>
      </c>
      <c r="B32" s="21" t="s">
        <v>161</v>
      </c>
      <c r="C32" s="18">
        <v>3131000</v>
      </c>
      <c r="D32" s="24" t="s">
        <v>199</v>
      </c>
      <c r="E32" s="25" t="s">
        <v>145</v>
      </c>
      <c r="F32" s="6" t="s">
        <v>94</v>
      </c>
      <c r="G32" s="6" t="s">
        <v>91</v>
      </c>
      <c r="H32" s="4">
        <v>2000</v>
      </c>
      <c r="I32" s="5">
        <v>44401000000</v>
      </c>
      <c r="J32" s="5" t="s">
        <v>39</v>
      </c>
      <c r="K32" s="13">
        <v>400000</v>
      </c>
      <c r="L32" s="108" t="s">
        <v>273</v>
      </c>
      <c r="M32" s="107" t="s">
        <v>267</v>
      </c>
      <c r="N32" s="4" t="s">
        <v>51</v>
      </c>
      <c r="O32" s="5" t="s">
        <v>81</v>
      </c>
      <c r="P32" s="44"/>
    </row>
    <row r="33" spans="1:16" ht="25.5" x14ac:dyDescent="0.25">
      <c r="A33" s="37" t="s">
        <v>217</v>
      </c>
      <c r="B33" s="17" t="s">
        <v>198</v>
      </c>
      <c r="C33" s="19">
        <v>3120100</v>
      </c>
      <c r="D33" s="77" t="s">
        <v>170</v>
      </c>
      <c r="E33" s="3" t="s">
        <v>149</v>
      </c>
      <c r="F33" s="17" t="s">
        <v>40</v>
      </c>
      <c r="G33" s="17" t="s">
        <v>41</v>
      </c>
      <c r="H33" s="18">
        <v>3</v>
      </c>
      <c r="I33" s="5">
        <v>44401000000</v>
      </c>
      <c r="J33" s="5" t="s">
        <v>39</v>
      </c>
      <c r="K33" s="40">
        <v>1000000</v>
      </c>
      <c r="L33" s="108" t="s">
        <v>273</v>
      </c>
      <c r="M33" s="107" t="s">
        <v>267</v>
      </c>
      <c r="N33" s="18" t="s">
        <v>51</v>
      </c>
      <c r="O33" s="38" t="s">
        <v>81</v>
      </c>
    </row>
    <row r="34" spans="1:16" ht="25.5" x14ac:dyDescent="0.25">
      <c r="A34" s="37" t="s">
        <v>218</v>
      </c>
      <c r="B34" s="19" t="s">
        <v>198</v>
      </c>
      <c r="C34" s="19">
        <v>3120100</v>
      </c>
      <c r="D34" s="46" t="s">
        <v>204</v>
      </c>
      <c r="E34" s="3" t="s">
        <v>149</v>
      </c>
      <c r="F34" s="78" t="s">
        <v>40</v>
      </c>
      <c r="G34" s="78" t="s">
        <v>41</v>
      </c>
      <c r="H34" s="23">
        <v>4</v>
      </c>
      <c r="I34" s="11">
        <v>44401000000</v>
      </c>
      <c r="J34" s="11" t="s">
        <v>39</v>
      </c>
      <c r="K34" s="74">
        <v>400000</v>
      </c>
      <c r="L34" s="108" t="s">
        <v>273</v>
      </c>
      <c r="M34" s="107" t="s">
        <v>267</v>
      </c>
      <c r="N34" s="18" t="s">
        <v>51</v>
      </c>
      <c r="O34" s="38" t="s">
        <v>81</v>
      </c>
    </row>
    <row r="35" spans="1:16" s="52" customFormat="1" x14ac:dyDescent="0.2">
      <c r="A35" s="141" t="s">
        <v>200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3"/>
    </row>
    <row r="36" spans="1:16" s="52" customFormat="1" ht="76.5" x14ac:dyDescent="0.2">
      <c r="A36" s="47" t="s">
        <v>219</v>
      </c>
      <c r="B36" s="19" t="s">
        <v>159</v>
      </c>
      <c r="C36" s="19">
        <v>4560521</v>
      </c>
      <c r="D36" s="24" t="s">
        <v>201</v>
      </c>
      <c r="E36" s="3" t="s">
        <v>149</v>
      </c>
      <c r="F36" s="26" t="s">
        <v>101</v>
      </c>
      <c r="G36" s="26" t="s">
        <v>137</v>
      </c>
      <c r="H36" s="23">
        <v>1</v>
      </c>
      <c r="I36" s="11">
        <v>44401000000</v>
      </c>
      <c r="J36" s="11" t="s">
        <v>39</v>
      </c>
      <c r="K36" s="74">
        <v>3000000</v>
      </c>
      <c r="L36" s="101" t="s">
        <v>271</v>
      </c>
      <c r="M36" s="101" t="s">
        <v>267</v>
      </c>
      <c r="N36" s="19" t="s">
        <v>17</v>
      </c>
      <c r="O36" s="19" t="s">
        <v>81</v>
      </c>
    </row>
    <row r="37" spans="1:16" s="52" customFormat="1" ht="63.75" x14ac:dyDescent="0.2">
      <c r="A37" s="47" t="s">
        <v>220</v>
      </c>
      <c r="B37" s="19" t="s">
        <v>159</v>
      </c>
      <c r="C37" s="19">
        <v>4560521</v>
      </c>
      <c r="D37" s="24" t="s">
        <v>203</v>
      </c>
      <c r="E37" s="3" t="s">
        <v>149</v>
      </c>
      <c r="F37" s="26" t="s">
        <v>101</v>
      </c>
      <c r="G37" s="26" t="s">
        <v>137</v>
      </c>
      <c r="H37" s="23">
        <v>1</v>
      </c>
      <c r="I37" s="11">
        <v>44401000000</v>
      </c>
      <c r="J37" s="11" t="s">
        <v>39</v>
      </c>
      <c r="K37" s="74">
        <v>3000000</v>
      </c>
      <c r="L37" s="101" t="s">
        <v>271</v>
      </c>
      <c r="M37" s="101" t="s">
        <v>269</v>
      </c>
      <c r="N37" s="19" t="s">
        <v>17</v>
      </c>
      <c r="O37" s="19" t="s">
        <v>81</v>
      </c>
    </row>
    <row r="38" spans="1:16" s="52" customFormat="1" ht="76.5" x14ac:dyDescent="0.2">
      <c r="A38" s="47" t="s">
        <v>221</v>
      </c>
      <c r="B38" s="19" t="s">
        <v>159</v>
      </c>
      <c r="C38" s="19">
        <v>4560521</v>
      </c>
      <c r="D38" s="24" t="s">
        <v>202</v>
      </c>
      <c r="E38" s="3" t="s">
        <v>149</v>
      </c>
      <c r="F38" s="26" t="s">
        <v>101</v>
      </c>
      <c r="G38" s="26" t="s">
        <v>137</v>
      </c>
      <c r="H38" s="23">
        <v>1</v>
      </c>
      <c r="I38" s="11">
        <v>44401000000</v>
      </c>
      <c r="J38" s="11" t="s">
        <v>39</v>
      </c>
      <c r="K38" s="74">
        <v>3000000</v>
      </c>
      <c r="L38" s="101" t="s">
        <v>273</v>
      </c>
      <c r="M38" s="101" t="s">
        <v>280</v>
      </c>
      <c r="N38" s="19" t="s">
        <v>17</v>
      </c>
      <c r="O38" s="19" t="s">
        <v>81</v>
      </c>
    </row>
    <row r="39" spans="1:16" ht="15.75" customHeight="1" x14ac:dyDescent="0.25">
      <c r="A39" s="135" t="s">
        <v>178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7"/>
    </row>
    <row r="40" spans="1:16" s="29" customFormat="1" x14ac:dyDescent="0.25">
      <c r="A40" s="138" t="s">
        <v>35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40"/>
    </row>
    <row r="41" spans="1:16" x14ac:dyDescent="0.25">
      <c r="A41" s="45" t="s">
        <v>222</v>
      </c>
      <c r="B41" s="95" t="s">
        <v>73</v>
      </c>
      <c r="C41" s="96">
        <v>1010000</v>
      </c>
      <c r="D41" s="2" t="s">
        <v>55</v>
      </c>
      <c r="E41" s="4" t="s">
        <v>79</v>
      </c>
      <c r="F41" s="6" t="s">
        <v>43</v>
      </c>
      <c r="G41" s="6" t="s">
        <v>45</v>
      </c>
      <c r="H41" s="4">
        <v>60</v>
      </c>
      <c r="I41" s="9">
        <v>44401000000</v>
      </c>
      <c r="J41" s="9" t="s">
        <v>39</v>
      </c>
      <c r="K41" s="61">
        <v>400000</v>
      </c>
      <c r="L41" s="102" t="s">
        <v>271</v>
      </c>
      <c r="M41" s="102" t="s">
        <v>274</v>
      </c>
      <c r="N41" s="3" t="s">
        <v>18</v>
      </c>
      <c r="O41" s="9" t="s">
        <v>81</v>
      </c>
    </row>
    <row r="42" spans="1:16" ht="51.75" customHeight="1" x14ac:dyDescent="0.25">
      <c r="A42" s="45" t="s">
        <v>223</v>
      </c>
      <c r="B42" s="26" t="s">
        <v>139</v>
      </c>
      <c r="C42" s="23">
        <v>9412010</v>
      </c>
      <c r="D42" s="24" t="s">
        <v>136</v>
      </c>
      <c r="E42" s="25" t="s">
        <v>138</v>
      </c>
      <c r="F42" s="80">
        <v>839</v>
      </c>
      <c r="G42" s="80" t="s">
        <v>69</v>
      </c>
      <c r="H42" s="100">
        <v>80</v>
      </c>
      <c r="I42" s="5">
        <v>44401000000</v>
      </c>
      <c r="J42" s="5" t="s">
        <v>39</v>
      </c>
      <c r="K42" s="27">
        <v>500000</v>
      </c>
      <c r="L42" s="103" t="s">
        <v>271</v>
      </c>
      <c r="M42" s="103" t="s">
        <v>274</v>
      </c>
      <c r="N42" s="3" t="s">
        <v>51</v>
      </c>
      <c r="O42" s="5" t="s">
        <v>81</v>
      </c>
    </row>
    <row r="43" spans="1:16" x14ac:dyDescent="0.25">
      <c r="A43" s="45" t="s">
        <v>224</v>
      </c>
      <c r="B43" s="45" t="s">
        <v>74</v>
      </c>
      <c r="C43" s="25">
        <v>2511100</v>
      </c>
      <c r="D43" s="14" t="s">
        <v>52</v>
      </c>
      <c r="E43" s="12" t="s">
        <v>76</v>
      </c>
      <c r="F43" s="15" t="s">
        <v>40</v>
      </c>
      <c r="G43" s="15" t="s">
        <v>41</v>
      </c>
      <c r="H43" s="12">
        <v>112</v>
      </c>
      <c r="I43" s="11">
        <v>44401000000</v>
      </c>
      <c r="J43" s="11" t="s">
        <v>39</v>
      </c>
      <c r="K43" s="63">
        <v>810000</v>
      </c>
      <c r="L43" s="104" t="s">
        <v>271</v>
      </c>
      <c r="M43" s="105" t="s">
        <v>274</v>
      </c>
      <c r="N43" s="3" t="s">
        <v>51</v>
      </c>
      <c r="O43" s="11" t="s">
        <v>81</v>
      </c>
    </row>
    <row r="44" spans="1:16" ht="63.75" x14ac:dyDescent="0.25">
      <c r="A44" s="45" t="s">
        <v>225</v>
      </c>
      <c r="B44" s="17" t="s">
        <v>71</v>
      </c>
      <c r="C44" s="18">
        <v>3314000</v>
      </c>
      <c r="D44" s="50" t="s">
        <v>135</v>
      </c>
      <c r="E44" s="9" t="s">
        <v>68</v>
      </c>
      <c r="F44" s="17" t="s">
        <v>40</v>
      </c>
      <c r="G44" s="17" t="s">
        <v>41</v>
      </c>
      <c r="H44" s="18">
        <v>5</v>
      </c>
      <c r="I44" s="5">
        <v>44401000000</v>
      </c>
      <c r="J44" s="5" t="s">
        <v>39</v>
      </c>
      <c r="K44" s="40">
        <v>200000</v>
      </c>
      <c r="L44" s="107" t="s">
        <v>273</v>
      </c>
      <c r="M44" s="107" t="s">
        <v>267</v>
      </c>
      <c r="N44" s="18" t="s">
        <v>51</v>
      </c>
      <c r="O44" s="38" t="s">
        <v>81</v>
      </c>
    </row>
    <row r="45" spans="1:16" ht="38.25" x14ac:dyDescent="0.25">
      <c r="A45" s="45" t="s">
        <v>226</v>
      </c>
      <c r="B45" s="45" t="s">
        <v>148</v>
      </c>
      <c r="C45" s="45" t="s">
        <v>147</v>
      </c>
      <c r="D45" s="70" t="s">
        <v>146</v>
      </c>
      <c r="E45" s="3" t="s">
        <v>149</v>
      </c>
      <c r="F45" s="6" t="s">
        <v>40</v>
      </c>
      <c r="G45" s="6" t="s">
        <v>41</v>
      </c>
      <c r="H45" s="69">
        <v>3000</v>
      </c>
      <c r="I45" s="11">
        <v>44401000000</v>
      </c>
      <c r="J45" s="11" t="s">
        <v>39</v>
      </c>
      <c r="K45" s="71">
        <v>1250000</v>
      </c>
      <c r="L45" s="105" t="s">
        <v>273</v>
      </c>
      <c r="M45" s="105" t="s">
        <v>272</v>
      </c>
      <c r="N45" s="12" t="s">
        <v>51</v>
      </c>
      <c r="O45" s="11" t="s">
        <v>81</v>
      </c>
    </row>
    <row r="46" spans="1:16" ht="38.25" x14ac:dyDescent="0.25">
      <c r="A46" s="45" t="s">
        <v>227</v>
      </c>
      <c r="B46" s="21" t="s">
        <v>163</v>
      </c>
      <c r="C46" s="18">
        <v>2522000</v>
      </c>
      <c r="D46" s="8" t="s">
        <v>111</v>
      </c>
      <c r="E46" s="3" t="s">
        <v>112</v>
      </c>
      <c r="F46" s="6" t="s">
        <v>40</v>
      </c>
      <c r="G46" s="6" t="s">
        <v>41</v>
      </c>
      <c r="H46" s="4">
        <v>12000</v>
      </c>
      <c r="I46" s="5">
        <v>44401000000</v>
      </c>
      <c r="J46" s="5" t="s">
        <v>39</v>
      </c>
      <c r="K46" s="13">
        <v>200000</v>
      </c>
      <c r="L46" s="106" t="s">
        <v>273</v>
      </c>
      <c r="M46" s="106" t="s">
        <v>272</v>
      </c>
      <c r="N46" s="3" t="s">
        <v>51</v>
      </c>
      <c r="O46" s="5" t="s">
        <v>81</v>
      </c>
      <c r="P46" s="44"/>
    </row>
    <row r="47" spans="1:16" s="73" customFormat="1" ht="25.5" x14ac:dyDescent="0.25">
      <c r="A47" s="45" t="s">
        <v>228</v>
      </c>
      <c r="B47" s="21" t="s">
        <v>142</v>
      </c>
      <c r="C47" s="18">
        <v>2714000</v>
      </c>
      <c r="D47" s="46" t="s">
        <v>127</v>
      </c>
      <c r="E47" s="3" t="s">
        <v>149</v>
      </c>
      <c r="F47" s="17" t="s">
        <v>43</v>
      </c>
      <c r="G47" s="17" t="s">
        <v>45</v>
      </c>
      <c r="H47" s="18">
        <v>21</v>
      </c>
      <c r="I47" s="38">
        <v>44401000000</v>
      </c>
      <c r="J47" s="38" t="s">
        <v>39</v>
      </c>
      <c r="K47" s="20">
        <v>1300000</v>
      </c>
      <c r="L47" s="109" t="s">
        <v>265</v>
      </c>
      <c r="M47" s="109" t="s">
        <v>266</v>
      </c>
      <c r="N47" s="16" t="s">
        <v>51</v>
      </c>
      <c r="O47" s="38" t="s">
        <v>81</v>
      </c>
      <c r="P47" s="72"/>
    </row>
    <row r="48" spans="1:16" ht="25.5" x14ac:dyDescent="0.25">
      <c r="A48" s="45" t="s">
        <v>229</v>
      </c>
      <c r="B48" s="21" t="s">
        <v>161</v>
      </c>
      <c r="C48" s="18">
        <v>3131000</v>
      </c>
      <c r="D48" s="24" t="s">
        <v>284</v>
      </c>
      <c r="E48" s="25" t="s">
        <v>145</v>
      </c>
      <c r="F48" s="6" t="s">
        <v>94</v>
      </c>
      <c r="G48" s="6" t="s">
        <v>91</v>
      </c>
      <c r="H48" s="4">
        <v>1400</v>
      </c>
      <c r="I48" s="5">
        <v>44401000000</v>
      </c>
      <c r="J48" s="5" t="s">
        <v>39</v>
      </c>
      <c r="K48" s="13">
        <v>1100000</v>
      </c>
      <c r="L48" s="106" t="s">
        <v>265</v>
      </c>
      <c r="M48" s="106" t="s">
        <v>277</v>
      </c>
      <c r="N48" s="4" t="s">
        <v>51</v>
      </c>
      <c r="O48" s="5" t="s">
        <v>81</v>
      </c>
    </row>
    <row r="49" spans="1:16" ht="52.5" customHeight="1" x14ac:dyDescent="0.25">
      <c r="A49" s="45" t="s">
        <v>230</v>
      </c>
      <c r="B49" s="91" t="s">
        <v>70</v>
      </c>
      <c r="C49" s="92">
        <v>2109311</v>
      </c>
      <c r="D49" s="46" t="s">
        <v>109</v>
      </c>
      <c r="E49" s="3" t="s">
        <v>78</v>
      </c>
      <c r="F49" s="6" t="s">
        <v>107</v>
      </c>
      <c r="G49" s="6" t="s">
        <v>108</v>
      </c>
      <c r="H49" s="4">
        <v>2280</v>
      </c>
      <c r="I49" s="5">
        <v>44401000000</v>
      </c>
      <c r="J49" s="5" t="s">
        <v>39</v>
      </c>
      <c r="K49" s="10">
        <v>456000</v>
      </c>
      <c r="L49" s="106" t="s">
        <v>265</v>
      </c>
      <c r="M49" s="106" t="s">
        <v>266</v>
      </c>
      <c r="N49" s="4" t="s">
        <v>51</v>
      </c>
      <c r="O49" s="5" t="s">
        <v>105</v>
      </c>
      <c r="P49" s="44"/>
    </row>
    <row r="50" spans="1:16" ht="55.5" customHeight="1" x14ac:dyDescent="0.25">
      <c r="A50" s="45" t="s">
        <v>231</v>
      </c>
      <c r="B50" s="43" t="s">
        <v>175</v>
      </c>
      <c r="C50" s="16" t="s">
        <v>176</v>
      </c>
      <c r="D50" s="1" t="s">
        <v>174</v>
      </c>
      <c r="E50" s="3" t="s">
        <v>149</v>
      </c>
      <c r="F50" s="6" t="s">
        <v>40</v>
      </c>
      <c r="G50" s="6" t="s">
        <v>41</v>
      </c>
      <c r="H50" s="4">
        <v>500</v>
      </c>
      <c r="I50" s="5">
        <v>44401000000</v>
      </c>
      <c r="J50" s="5" t="s">
        <v>39</v>
      </c>
      <c r="K50" s="13">
        <v>1000000</v>
      </c>
      <c r="L50" s="106" t="s">
        <v>265</v>
      </c>
      <c r="M50" s="106" t="s">
        <v>315</v>
      </c>
      <c r="N50" s="3" t="s">
        <v>51</v>
      </c>
      <c r="O50" s="5" t="s">
        <v>81</v>
      </c>
      <c r="P50" s="44"/>
    </row>
    <row r="51" spans="1:16" s="29" customFormat="1" ht="25.5" x14ac:dyDescent="0.25">
      <c r="A51" s="45" t="s">
        <v>232</v>
      </c>
      <c r="B51" s="23">
        <v>28.12</v>
      </c>
      <c r="C51" s="23">
        <v>9422210</v>
      </c>
      <c r="D51" s="24" t="s">
        <v>342</v>
      </c>
      <c r="E51" s="45" t="s">
        <v>149</v>
      </c>
      <c r="F51" s="26" t="s">
        <v>101</v>
      </c>
      <c r="G51" s="23" t="s">
        <v>336</v>
      </c>
      <c r="H51" s="23">
        <v>1</v>
      </c>
      <c r="I51" s="25">
        <v>44401000000</v>
      </c>
      <c r="J51" s="25" t="s">
        <v>39</v>
      </c>
      <c r="K51" s="27">
        <v>635000</v>
      </c>
      <c r="L51" s="26" t="s">
        <v>265</v>
      </c>
      <c r="M51" s="26" t="s">
        <v>277</v>
      </c>
      <c r="N51" s="25" t="s">
        <v>17</v>
      </c>
      <c r="O51" s="25" t="s">
        <v>81</v>
      </c>
      <c r="P51" s="28"/>
    </row>
    <row r="52" spans="1:16" s="125" customFormat="1" ht="25.5" x14ac:dyDescent="0.25">
      <c r="A52" s="45" t="s">
        <v>233</v>
      </c>
      <c r="B52" s="126">
        <v>28.12</v>
      </c>
      <c r="C52" s="23">
        <v>9422210</v>
      </c>
      <c r="D52" s="24" t="s">
        <v>343</v>
      </c>
      <c r="E52" s="45" t="s">
        <v>149</v>
      </c>
      <c r="F52" s="26" t="s">
        <v>101</v>
      </c>
      <c r="G52" s="23" t="s">
        <v>336</v>
      </c>
      <c r="H52" s="127">
        <v>1</v>
      </c>
      <c r="I52" s="84">
        <v>44401000000</v>
      </c>
      <c r="J52" s="84" t="s">
        <v>39</v>
      </c>
      <c r="K52" s="27">
        <v>455000</v>
      </c>
      <c r="L52" s="26" t="s">
        <v>265</v>
      </c>
      <c r="M52" s="26" t="s">
        <v>277</v>
      </c>
      <c r="N52" s="23" t="s">
        <v>17</v>
      </c>
      <c r="O52" s="84" t="s">
        <v>81</v>
      </c>
    </row>
    <row r="53" spans="1:16" s="41" customFormat="1" ht="25.5" x14ac:dyDescent="0.2">
      <c r="A53" s="45" t="s">
        <v>234</v>
      </c>
      <c r="B53" s="21" t="s">
        <v>162</v>
      </c>
      <c r="C53" s="18">
        <v>3312480</v>
      </c>
      <c r="D53" s="1" t="s">
        <v>56</v>
      </c>
      <c r="E53" s="3" t="s">
        <v>80</v>
      </c>
      <c r="F53" s="6" t="s">
        <v>40</v>
      </c>
      <c r="G53" s="6" t="s">
        <v>41</v>
      </c>
      <c r="H53" s="4">
        <v>800</v>
      </c>
      <c r="I53" s="5">
        <v>44401000000</v>
      </c>
      <c r="J53" s="5" t="s">
        <v>39</v>
      </c>
      <c r="K53" s="13">
        <v>600000</v>
      </c>
      <c r="L53" s="106" t="s">
        <v>267</v>
      </c>
      <c r="M53" s="106" t="s">
        <v>266</v>
      </c>
      <c r="N53" s="3" t="s">
        <v>17</v>
      </c>
      <c r="O53" s="5" t="s">
        <v>81</v>
      </c>
    </row>
    <row r="54" spans="1:16" ht="63.75" x14ac:dyDescent="0.25">
      <c r="A54" s="45" t="s">
        <v>235</v>
      </c>
      <c r="B54" s="43" t="s">
        <v>140</v>
      </c>
      <c r="C54" s="16" t="s">
        <v>144</v>
      </c>
      <c r="D54" s="1" t="s">
        <v>128</v>
      </c>
      <c r="E54" s="83" t="s">
        <v>149</v>
      </c>
      <c r="F54" s="6" t="s">
        <v>40</v>
      </c>
      <c r="G54" s="6" t="s">
        <v>41</v>
      </c>
      <c r="H54" s="4">
        <v>11612</v>
      </c>
      <c r="I54" s="5">
        <v>44401000000</v>
      </c>
      <c r="J54" s="5" t="s">
        <v>39</v>
      </c>
      <c r="K54" s="13">
        <v>740000</v>
      </c>
      <c r="L54" s="106" t="s">
        <v>267</v>
      </c>
      <c r="M54" s="106" t="s">
        <v>266</v>
      </c>
      <c r="N54" s="3" t="s">
        <v>51</v>
      </c>
      <c r="O54" s="5" t="s">
        <v>81</v>
      </c>
    </row>
    <row r="55" spans="1:16" ht="25.5" x14ac:dyDescent="0.25">
      <c r="A55" s="45" t="s">
        <v>338</v>
      </c>
      <c r="B55" s="43" t="s">
        <v>141</v>
      </c>
      <c r="C55" s="18">
        <v>3699010</v>
      </c>
      <c r="D55" s="1" t="s">
        <v>129</v>
      </c>
      <c r="E55" s="3" t="s">
        <v>149</v>
      </c>
      <c r="F55" s="6" t="s">
        <v>40</v>
      </c>
      <c r="G55" s="6" t="s">
        <v>41</v>
      </c>
      <c r="H55" s="4">
        <v>5141</v>
      </c>
      <c r="I55" s="5">
        <v>44401000000</v>
      </c>
      <c r="J55" s="5" t="s">
        <v>39</v>
      </c>
      <c r="K55" s="13">
        <v>450000</v>
      </c>
      <c r="L55" s="106" t="s">
        <v>269</v>
      </c>
      <c r="M55" s="106" t="s">
        <v>328</v>
      </c>
      <c r="N55" s="3" t="s">
        <v>51</v>
      </c>
      <c r="O55" s="5" t="s">
        <v>105</v>
      </c>
    </row>
    <row r="56" spans="1:16" x14ac:dyDescent="0.25">
      <c r="A56" s="45" t="s">
        <v>339</v>
      </c>
      <c r="B56" s="21" t="s">
        <v>73</v>
      </c>
      <c r="C56" s="18">
        <v>5050000</v>
      </c>
      <c r="D56" s="1" t="s">
        <v>54</v>
      </c>
      <c r="E56" s="4" t="s">
        <v>77</v>
      </c>
      <c r="F56" s="6" t="s">
        <v>42</v>
      </c>
      <c r="G56" s="6" t="s">
        <v>44</v>
      </c>
      <c r="H56" s="4">
        <v>185000</v>
      </c>
      <c r="I56" s="5">
        <v>44401000000</v>
      </c>
      <c r="J56" s="5" t="s">
        <v>39</v>
      </c>
      <c r="K56" s="13">
        <v>8200000</v>
      </c>
      <c r="L56" s="106" t="s">
        <v>274</v>
      </c>
      <c r="M56" s="106" t="s">
        <v>275</v>
      </c>
      <c r="N56" s="3" t="s">
        <v>18</v>
      </c>
      <c r="O56" s="5" t="s">
        <v>81</v>
      </c>
    </row>
    <row r="57" spans="1:16" x14ac:dyDescent="0.25">
      <c r="A57" s="135" t="s">
        <v>179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7"/>
    </row>
    <row r="58" spans="1:16" x14ac:dyDescent="0.25">
      <c r="A58" s="138" t="s">
        <v>36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40"/>
    </row>
    <row r="59" spans="1:16" x14ac:dyDescent="0.25">
      <c r="A59" s="47" t="s">
        <v>236</v>
      </c>
      <c r="B59" s="21" t="s">
        <v>130</v>
      </c>
      <c r="C59" s="18">
        <v>1413120</v>
      </c>
      <c r="D59" s="42" t="s">
        <v>58</v>
      </c>
      <c r="E59" s="18" t="s">
        <v>85</v>
      </c>
      <c r="F59" s="21" t="s">
        <v>46</v>
      </c>
      <c r="G59" s="21" t="s">
        <v>47</v>
      </c>
      <c r="H59" s="18">
        <v>550</v>
      </c>
      <c r="I59" s="38">
        <v>44401000000</v>
      </c>
      <c r="J59" s="38" t="s">
        <v>39</v>
      </c>
      <c r="K59" s="20">
        <v>400000</v>
      </c>
      <c r="L59" s="107" t="s">
        <v>271</v>
      </c>
      <c r="M59" s="107" t="s">
        <v>274</v>
      </c>
      <c r="N59" s="16" t="s">
        <v>51</v>
      </c>
      <c r="O59" s="38" t="s">
        <v>81</v>
      </c>
      <c r="P59" s="44"/>
    </row>
    <row r="60" spans="1:16" ht="51" x14ac:dyDescent="0.25">
      <c r="A60" s="47" t="s">
        <v>237</v>
      </c>
      <c r="B60" s="21" t="s">
        <v>130</v>
      </c>
      <c r="C60" s="18">
        <v>2695020</v>
      </c>
      <c r="D60" s="60" t="s">
        <v>131</v>
      </c>
      <c r="E60" s="3" t="s">
        <v>149</v>
      </c>
      <c r="F60" s="7" t="s">
        <v>46</v>
      </c>
      <c r="G60" s="7" t="s">
        <v>47</v>
      </c>
      <c r="H60" s="4">
        <v>40</v>
      </c>
      <c r="I60" s="5">
        <v>44401000000</v>
      </c>
      <c r="J60" s="5" t="s">
        <v>39</v>
      </c>
      <c r="K60" s="13">
        <v>550000</v>
      </c>
      <c r="L60" s="106" t="s">
        <v>271</v>
      </c>
      <c r="M60" s="106" t="s">
        <v>274</v>
      </c>
      <c r="N60" s="3" t="s">
        <v>51</v>
      </c>
      <c r="O60" s="5" t="s">
        <v>81</v>
      </c>
    </row>
    <row r="61" spans="1:16" ht="38.25" x14ac:dyDescent="0.25">
      <c r="A61" s="47" t="s">
        <v>238</v>
      </c>
      <c r="B61" s="23" t="s">
        <v>190</v>
      </c>
      <c r="C61" s="23">
        <v>3430000</v>
      </c>
      <c r="D61" s="24" t="s">
        <v>191</v>
      </c>
      <c r="E61" s="23" t="s">
        <v>192</v>
      </c>
      <c r="F61" s="26" t="s">
        <v>40</v>
      </c>
      <c r="G61" s="26" t="s">
        <v>193</v>
      </c>
      <c r="H61" s="23">
        <v>500</v>
      </c>
      <c r="I61" s="84">
        <v>44401000000</v>
      </c>
      <c r="J61" s="84" t="s">
        <v>39</v>
      </c>
      <c r="K61" s="27">
        <v>1400000</v>
      </c>
      <c r="L61" s="103" t="s">
        <v>271</v>
      </c>
      <c r="M61" s="106" t="s">
        <v>274</v>
      </c>
      <c r="N61" s="25" t="s">
        <v>51</v>
      </c>
      <c r="O61" s="84" t="s">
        <v>105</v>
      </c>
    </row>
    <row r="62" spans="1:16" x14ac:dyDescent="0.25">
      <c r="A62" s="47" t="s">
        <v>239</v>
      </c>
      <c r="B62" s="21" t="s">
        <v>130</v>
      </c>
      <c r="C62" s="18">
        <v>1413160</v>
      </c>
      <c r="D62" s="42" t="s">
        <v>57</v>
      </c>
      <c r="E62" s="18" t="s">
        <v>82</v>
      </c>
      <c r="F62" s="21" t="s">
        <v>46</v>
      </c>
      <c r="G62" s="21" t="s">
        <v>47</v>
      </c>
      <c r="H62" s="18">
        <v>130</v>
      </c>
      <c r="I62" s="19">
        <v>44401000000</v>
      </c>
      <c r="J62" s="19" t="s">
        <v>39</v>
      </c>
      <c r="K62" s="20">
        <v>372000</v>
      </c>
      <c r="L62" s="107" t="s">
        <v>273</v>
      </c>
      <c r="M62" s="107" t="s">
        <v>276</v>
      </c>
      <c r="N62" s="16" t="s">
        <v>18</v>
      </c>
      <c r="O62" s="19" t="s">
        <v>81</v>
      </c>
      <c r="P62" s="44"/>
    </row>
    <row r="63" spans="1:16" ht="25.5" x14ac:dyDescent="0.25">
      <c r="A63" s="47" t="s">
        <v>240</v>
      </c>
      <c r="B63" s="91" t="s">
        <v>198</v>
      </c>
      <c r="C63" s="92">
        <v>3120111</v>
      </c>
      <c r="D63" s="46" t="s">
        <v>197</v>
      </c>
      <c r="E63" s="3" t="s">
        <v>149</v>
      </c>
      <c r="F63" s="17" t="s">
        <v>40</v>
      </c>
      <c r="G63" s="17" t="s">
        <v>41</v>
      </c>
      <c r="H63" s="9">
        <v>3</v>
      </c>
      <c r="I63" s="5">
        <v>44401000000</v>
      </c>
      <c r="J63" s="5" t="s">
        <v>39</v>
      </c>
      <c r="K63" s="74">
        <v>200000</v>
      </c>
      <c r="L63" s="109" t="s">
        <v>273</v>
      </c>
      <c r="M63" s="109" t="s">
        <v>267</v>
      </c>
      <c r="N63" s="18" t="s">
        <v>51</v>
      </c>
      <c r="O63" s="25" t="s">
        <v>81</v>
      </c>
      <c r="P63" s="44"/>
    </row>
    <row r="64" spans="1:16" ht="25.5" x14ac:dyDescent="0.25">
      <c r="A64" s="47" t="s">
        <v>241</v>
      </c>
      <c r="B64" s="21" t="s">
        <v>164</v>
      </c>
      <c r="C64" s="18">
        <v>4590112</v>
      </c>
      <c r="D64" s="46" t="s">
        <v>132</v>
      </c>
      <c r="E64" s="16" t="s">
        <v>133</v>
      </c>
      <c r="F64" s="17" t="s">
        <v>92</v>
      </c>
      <c r="G64" s="17" t="s">
        <v>93</v>
      </c>
      <c r="H64" s="18">
        <v>2500</v>
      </c>
      <c r="I64" s="38">
        <v>44401000000</v>
      </c>
      <c r="J64" s="38" t="s">
        <v>39</v>
      </c>
      <c r="K64" s="20">
        <v>500000</v>
      </c>
      <c r="L64" s="107" t="s">
        <v>265</v>
      </c>
      <c r="M64" s="107" t="s">
        <v>276</v>
      </c>
      <c r="N64" s="16" t="s">
        <v>51</v>
      </c>
      <c r="O64" s="38" t="s">
        <v>81</v>
      </c>
    </row>
    <row r="65" spans="1:16" s="52" customFormat="1" x14ac:dyDescent="0.2">
      <c r="A65" s="138" t="s">
        <v>37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40"/>
    </row>
    <row r="66" spans="1:16" s="29" customFormat="1" ht="38.25" x14ac:dyDescent="0.25">
      <c r="A66" s="47" t="s">
        <v>242</v>
      </c>
      <c r="B66" s="19" t="s">
        <v>159</v>
      </c>
      <c r="C66" s="19">
        <v>4530156</v>
      </c>
      <c r="D66" s="46" t="s">
        <v>158</v>
      </c>
      <c r="E66" s="3" t="s">
        <v>149</v>
      </c>
      <c r="F66" s="26" t="s">
        <v>101</v>
      </c>
      <c r="G66" s="26" t="s">
        <v>137</v>
      </c>
      <c r="H66" s="23">
        <v>1</v>
      </c>
      <c r="I66" s="11">
        <v>44401000000</v>
      </c>
      <c r="J66" s="11" t="s">
        <v>39</v>
      </c>
      <c r="K66" s="74">
        <v>1200000</v>
      </c>
      <c r="L66" s="101" t="s">
        <v>270</v>
      </c>
      <c r="M66" s="101" t="s">
        <v>276</v>
      </c>
      <c r="N66" s="19" t="s">
        <v>17</v>
      </c>
      <c r="O66" s="38" t="s">
        <v>81</v>
      </c>
      <c r="P66" s="28"/>
    </row>
    <row r="67" spans="1:16" s="125" customFormat="1" ht="38.25" x14ac:dyDescent="0.25">
      <c r="A67" s="47" t="s">
        <v>243</v>
      </c>
      <c r="B67" s="126">
        <v>45.21</v>
      </c>
      <c r="C67" s="23">
        <v>4500000</v>
      </c>
      <c r="D67" s="24" t="s">
        <v>337</v>
      </c>
      <c r="E67" s="45" t="s">
        <v>149</v>
      </c>
      <c r="F67" s="26" t="s">
        <v>101</v>
      </c>
      <c r="G67" s="23" t="s">
        <v>336</v>
      </c>
      <c r="H67" s="127">
        <v>1</v>
      </c>
      <c r="I67" s="84">
        <v>44401000000</v>
      </c>
      <c r="J67" s="84" t="s">
        <v>39</v>
      </c>
      <c r="K67" s="27">
        <v>150000</v>
      </c>
      <c r="L67" s="26" t="s">
        <v>270</v>
      </c>
      <c r="M67" s="26" t="s">
        <v>269</v>
      </c>
      <c r="N67" s="23" t="s">
        <v>17</v>
      </c>
      <c r="O67" s="84" t="s">
        <v>81</v>
      </c>
    </row>
    <row r="68" spans="1:16" s="52" customFormat="1" ht="63.75" x14ac:dyDescent="0.2">
      <c r="A68" s="47" t="s">
        <v>244</v>
      </c>
      <c r="B68" s="21" t="s">
        <v>63</v>
      </c>
      <c r="C68" s="18">
        <v>4540367</v>
      </c>
      <c r="D68" s="51" t="s">
        <v>25</v>
      </c>
      <c r="E68" s="16" t="s">
        <v>84</v>
      </c>
      <c r="F68" s="21" t="s">
        <v>92</v>
      </c>
      <c r="G68" s="21" t="s">
        <v>93</v>
      </c>
      <c r="H68" s="18">
        <v>500</v>
      </c>
      <c r="I68" s="38">
        <v>44401000000</v>
      </c>
      <c r="J68" s="38" t="s">
        <v>39</v>
      </c>
      <c r="K68" s="20">
        <v>2000000</v>
      </c>
      <c r="L68" s="107" t="s">
        <v>267</v>
      </c>
      <c r="M68" s="107" t="s">
        <v>276</v>
      </c>
      <c r="N68" s="16" t="s">
        <v>17</v>
      </c>
      <c r="O68" s="19" t="s">
        <v>81</v>
      </c>
    </row>
    <row r="69" spans="1:16" ht="38.25" x14ac:dyDescent="0.25">
      <c r="A69" s="47" t="s">
        <v>245</v>
      </c>
      <c r="B69" s="19" t="s">
        <v>156</v>
      </c>
      <c r="C69" s="19">
        <v>4540020</v>
      </c>
      <c r="D69" s="46" t="s">
        <v>153</v>
      </c>
      <c r="E69" s="3" t="s">
        <v>149</v>
      </c>
      <c r="F69" s="26" t="s">
        <v>101</v>
      </c>
      <c r="G69" s="26" t="s">
        <v>137</v>
      </c>
      <c r="H69" s="23">
        <v>1</v>
      </c>
      <c r="I69" s="88">
        <v>44401000000</v>
      </c>
      <c r="J69" s="88" t="s">
        <v>39</v>
      </c>
      <c r="K69" s="74">
        <v>7000000</v>
      </c>
      <c r="L69" s="101" t="s">
        <v>269</v>
      </c>
      <c r="M69" s="101" t="s">
        <v>280</v>
      </c>
      <c r="N69" s="19" t="s">
        <v>17</v>
      </c>
      <c r="O69" s="19" t="s">
        <v>81</v>
      </c>
    </row>
    <row r="70" spans="1:16" x14ac:dyDescent="0.25">
      <c r="A70" s="135" t="s">
        <v>180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7"/>
    </row>
    <row r="71" spans="1:16" x14ac:dyDescent="0.25">
      <c r="A71" s="138" t="s">
        <v>181</v>
      </c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40"/>
      <c r="P71" s="44"/>
    </row>
    <row r="72" spans="1:16" ht="25.5" x14ac:dyDescent="0.25">
      <c r="A72" s="54" t="s">
        <v>246</v>
      </c>
      <c r="B72" s="19">
        <v>55.52</v>
      </c>
      <c r="C72" s="19">
        <v>5520300</v>
      </c>
      <c r="D72" s="46" t="s">
        <v>334</v>
      </c>
      <c r="E72" s="19" t="s">
        <v>149</v>
      </c>
      <c r="F72" s="26" t="s">
        <v>101</v>
      </c>
      <c r="G72" s="26" t="s">
        <v>137</v>
      </c>
      <c r="H72" s="23">
        <v>1</v>
      </c>
      <c r="I72" s="38">
        <v>44401000000</v>
      </c>
      <c r="J72" s="38" t="s">
        <v>39</v>
      </c>
      <c r="K72" s="20">
        <v>5000000</v>
      </c>
      <c r="L72" s="107" t="s">
        <v>271</v>
      </c>
      <c r="M72" s="106" t="s">
        <v>274</v>
      </c>
      <c r="N72" s="19" t="s">
        <v>51</v>
      </c>
      <c r="O72" s="19" t="s">
        <v>81</v>
      </c>
    </row>
    <row r="73" spans="1:16" s="52" customFormat="1" ht="25.5" x14ac:dyDescent="0.2">
      <c r="A73" s="54" t="s">
        <v>335</v>
      </c>
      <c r="B73" s="21" t="s">
        <v>143</v>
      </c>
      <c r="C73" s="18">
        <v>4110100</v>
      </c>
      <c r="D73" s="49" t="s">
        <v>106</v>
      </c>
      <c r="E73" s="43" t="s">
        <v>114</v>
      </c>
      <c r="F73" s="18">
        <v>868</v>
      </c>
      <c r="G73" s="18" t="s">
        <v>115</v>
      </c>
      <c r="H73" s="18">
        <v>500</v>
      </c>
      <c r="I73" s="38">
        <v>44401000000</v>
      </c>
      <c r="J73" s="38" t="s">
        <v>39</v>
      </c>
      <c r="K73" s="20">
        <v>150000</v>
      </c>
      <c r="L73" s="107" t="s">
        <v>265</v>
      </c>
      <c r="M73" s="107" t="s">
        <v>315</v>
      </c>
      <c r="N73" s="16" t="s">
        <v>18</v>
      </c>
      <c r="O73" s="38" t="s">
        <v>81</v>
      </c>
    </row>
    <row r="74" spans="1:16" s="52" customFormat="1" x14ac:dyDescent="0.2">
      <c r="A74" s="138" t="s">
        <v>182</v>
      </c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40"/>
    </row>
    <row r="75" spans="1:16" s="55" customFormat="1" ht="38.25" x14ac:dyDescent="0.25">
      <c r="A75" s="54" t="s">
        <v>247</v>
      </c>
      <c r="B75" s="19" t="s">
        <v>183</v>
      </c>
      <c r="C75" s="19">
        <v>7010040</v>
      </c>
      <c r="D75" s="46" t="s">
        <v>205</v>
      </c>
      <c r="E75" s="19" t="s">
        <v>184</v>
      </c>
      <c r="F75" s="19">
        <v>876</v>
      </c>
      <c r="G75" s="19" t="s">
        <v>137</v>
      </c>
      <c r="H75" s="19">
        <v>55</v>
      </c>
      <c r="I75" s="38">
        <v>44401000000</v>
      </c>
      <c r="J75" s="38" t="s">
        <v>39</v>
      </c>
      <c r="K75" s="74">
        <v>500000</v>
      </c>
      <c r="L75" s="107" t="s">
        <v>271</v>
      </c>
      <c r="M75" s="107" t="s">
        <v>272</v>
      </c>
      <c r="N75" s="19" t="s">
        <v>51</v>
      </c>
      <c r="O75" s="19" t="s">
        <v>81</v>
      </c>
    </row>
    <row r="76" spans="1:16" ht="63.75" x14ac:dyDescent="0.25">
      <c r="A76" s="54" t="s">
        <v>248</v>
      </c>
      <c r="B76" s="17" t="s">
        <v>165</v>
      </c>
      <c r="C76" s="18">
        <v>6613070</v>
      </c>
      <c r="D76" s="42" t="s">
        <v>33</v>
      </c>
      <c r="E76" s="16" t="s">
        <v>89</v>
      </c>
      <c r="F76" s="17" t="s">
        <v>40</v>
      </c>
      <c r="G76" s="17" t="s">
        <v>41</v>
      </c>
      <c r="H76" s="18">
        <v>48</v>
      </c>
      <c r="I76" s="19">
        <v>44401000000</v>
      </c>
      <c r="J76" s="19" t="s">
        <v>39</v>
      </c>
      <c r="K76" s="20">
        <v>200000</v>
      </c>
      <c r="L76" s="107" t="s">
        <v>271</v>
      </c>
      <c r="M76" s="107" t="s">
        <v>272</v>
      </c>
      <c r="N76" s="16" t="s">
        <v>18</v>
      </c>
      <c r="O76" s="19" t="s">
        <v>81</v>
      </c>
    </row>
    <row r="77" spans="1:16" ht="51" x14ac:dyDescent="0.25">
      <c r="A77" s="54" t="s">
        <v>249</v>
      </c>
      <c r="B77" s="19" t="s">
        <v>157</v>
      </c>
      <c r="C77" s="97">
        <v>4520000</v>
      </c>
      <c r="D77" s="48" t="s">
        <v>185</v>
      </c>
      <c r="E77" s="43" t="s">
        <v>149</v>
      </c>
      <c r="F77" s="26" t="s">
        <v>101</v>
      </c>
      <c r="G77" s="26" t="s">
        <v>137</v>
      </c>
      <c r="H77" s="18">
        <v>120</v>
      </c>
      <c r="I77" s="38">
        <v>44401000000</v>
      </c>
      <c r="J77" s="38" t="s">
        <v>39</v>
      </c>
      <c r="K77" s="20">
        <v>600000</v>
      </c>
      <c r="L77" s="107" t="s">
        <v>271</v>
      </c>
      <c r="M77" s="107" t="s">
        <v>272</v>
      </c>
      <c r="N77" s="16" t="s">
        <v>17</v>
      </c>
      <c r="O77" s="38" t="s">
        <v>81</v>
      </c>
    </row>
    <row r="78" spans="1:16" ht="25.5" x14ac:dyDescent="0.25">
      <c r="A78" s="54" t="s">
        <v>250</v>
      </c>
      <c r="B78" s="19">
        <v>62.1</v>
      </c>
      <c r="C78" s="97">
        <v>6220050</v>
      </c>
      <c r="D78" s="48" t="s">
        <v>341</v>
      </c>
      <c r="E78" s="43" t="s">
        <v>149</v>
      </c>
      <c r="F78" s="26" t="s">
        <v>101</v>
      </c>
      <c r="G78" s="26" t="s">
        <v>137</v>
      </c>
      <c r="H78" s="18">
        <v>1</v>
      </c>
      <c r="I78" s="38">
        <v>44401000000</v>
      </c>
      <c r="J78" s="38" t="s">
        <v>39</v>
      </c>
      <c r="K78" s="20">
        <v>6300000</v>
      </c>
      <c r="L78" s="107" t="s">
        <v>271</v>
      </c>
      <c r="M78" s="107" t="s">
        <v>274</v>
      </c>
      <c r="N78" s="16" t="s">
        <v>17</v>
      </c>
      <c r="O78" s="38" t="s">
        <v>81</v>
      </c>
    </row>
    <row r="79" spans="1:16" ht="51" x14ac:dyDescent="0.25">
      <c r="A79" s="54" t="s">
        <v>251</v>
      </c>
      <c r="B79" s="17" t="s">
        <v>67</v>
      </c>
      <c r="C79" s="18">
        <v>4110100</v>
      </c>
      <c r="D79" s="48" t="s">
        <v>104</v>
      </c>
      <c r="E79" s="43" t="s">
        <v>102</v>
      </c>
      <c r="F79" s="18">
        <v>113</v>
      </c>
      <c r="G79" s="18" t="s">
        <v>47</v>
      </c>
      <c r="H79" s="40">
        <v>11900</v>
      </c>
      <c r="I79" s="19">
        <v>44401000000</v>
      </c>
      <c r="J79" s="19" t="s">
        <v>39</v>
      </c>
      <c r="K79" s="20">
        <v>320000</v>
      </c>
      <c r="L79" s="107" t="s">
        <v>273</v>
      </c>
      <c r="M79" s="107" t="s">
        <v>327</v>
      </c>
      <c r="N79" s="16" t="s">
        <v>18</v>
      </c>
      <c r="O79" s="19" t="s">
        <v>81</v>
      </c>
    </row>
    <row r="80" spans="1:16" s="124" customFormat="1" ht="76.5" x14ac:dyDescent="0.25">
      <c r="A80" s="54" t="s">
        <v>252</v>
      </c>
      <c r="B80" s="19" t="s">
        <v>187</v>
      </c>
      <c r="C80" s="97">
        <v>8511000</v>
      </c>
      <c r="D80" s="48" t="s">
        <v>186</v>
      </c>
      <c r="E80" s="43" t="s">
        <v>188</v>
      </c>
      <c r="F80" s="18">
        <v>792</v>
      </c>
      <c r="G80" s="18" t="s">
        <v>189</v>
      </c>
      <c r="H80" s="18">
        <v>140</v>
      </c>
      <c r="I80" s="38">
        <v>44401000000</v>
      </c>
      <c r="J80" s="38" t="s">
        <v>39</v>
      </c>
      <c r="K80" s="20">
        <v>300000</v>
      </c>
      <c r="L80" s="107" t="s">
        <v>273</v>
      </c>
      <c r="M80" s="107" t="s">
        <v>282</v>
      </c>
      <c r="N80" s="16" t="s">
        <v>18</v>
      </c>
      <c r="O80" s="38" t="s">
        <v>81</v>
      </c>
    </row>
    <row r="81" spans="1:15" ht="25.5" x14ac:dyDescent="0.25">
      <c r="A81" s="54" t="s">
        <v>253</v>
      </c>
      <c r="B81" s="17" t="s">
        <v>329</v>
      </c>
      <c r="C81" s="18">
        <v>9440100</v>
      </c>
      <c r="D81" s="86" t="s">
        <v>319</v>
      </c>
      <c r="E81" s="3" t="s">
        <v>149</v>
      </c>
      <c r="F81" s="4">
        <v>246</v>
      </c>
      <c r="G81" s="4" t="s">
        <v>321</v>
      </c>
      <c r="H81" s="18">
        <v>390</v>
      </c>
      <c r="I81" s="5">
        <v>44401000000</v>
      </c>
      <c r="J81" s="5" t="s">
        <v>39</v>
      </c>
      <c r="K81" s="13">
        <v>1046000000</v>
      </c>
      <c r="L81" s="107" t="s">
        <v>267</v>
      </c>
      <c r="M81" s="107" t="s">
        <v>266</v>
      </c>
      <c r="N81" s="3" t="s">
        <v>18</v>
      </c>
      <c r="O81" s="5" t="s">
        <v>81</v>
      </c>
    </row>
    <row r="82" spans="1:15" ht="38.25" x14ac:dyDescent="0.25">
      <c r="A82" s="54" t="s">
        <v>254</v>
      </c>
      <c r="B82" s="19">
        <v>74.84</v>
      </c>
      <c r="C82" s="19">
        <v>7490000</v>
      </c>
      <c r="D82" s="46" t="s">
        <v>325</v>
      </c>
      <c r="E82" s="19" t="s">
        <v>326</v>
      </c>
      <c r="F82" s="26" t="s">
        <v>101</v>
      </c>
      <c r="G82" s="26" t="s">
        <v>137</v>
      </c>
      <c r="H82" s="23">
        <v>1</v>
      </c>
      <c r="I82" s="38">
        <v>44401000000</v>
      </c>
      <c r="J82" s="38" t="s">
        <v>39</v>
      </c>
      <c r="K82" s="74">
        <v>500000</v>
      </c>
      <c r="L82" s="107" t="s">
        <v>267</v>
      </c>
      <c r="M82" s="107" t="s">
        <v>268</v>
      </c>
      <c r="N82" s="19" t="s">
        <v>51</v>
      </c>
      <c r="O82" s="38" t="s">
        <v>81</v>
      </c>
    </row>
    <row r="83" spans="1:15" ht="25.5" x14ac:dyDescent="0.25">
      <c r="A83" s="54" t="s">
        <v>255</v>
      </c>
      <c r="B83" s="17" t="s">
        <v>196</v>
      </c>
      <c r="C83" s="18">
        <v>6512020</v>
      </c>
      <c r="D83" s="86" t="s">
        <v>324</v>
      </c>
      <c r="E83" s="3" t="s">
        <v>149</v>
      </c>
      <c r="F83" s="4" t="s">
        <v>206</v>
      </c>
      <c r="G83" s="4" t="s">
        <v>207</v>
      </c>
      <c r="H83" s="87"/>
      <c r="I83" s="5">
        <v>44401000000</v>
      </c>
      <c r="J83" s="5" t="s">
        <v>39</v>
      </c>
      <c r="K83" s="13">
        <v>30000000</v>
      </c>
      <c r="L83" s="107" t="s">
        <v>267</v>
      </c>
      <c r="M83" s="107" t="s">
        <v>276</v>
      </c>
      <c r="N83" s="3" t="s">
        <v>18</v>
      </c>
      <c r="O83" s="5" t="s">
        <v>81</v>
      </c>
    </row>
    <row r="84" spans="1:15" ht="39" x14ac:dyDescent="0.25">
      <c r="A84" s="54" t="s">
        <v>256</v>
      </c>
      <c r="B84" s="26" t="s">
        <v>113</v>
      </c>
      <c r="C84" s="23">
        <v>7422000</v>
      </c>
      <c r="D84" s="53" t="s">
        <v>110</v>
      </c>
      <c r="E84" s="3" t="s">
        <v>149</v>
      </c>
      <c r="F84" s="26" t="s">
        <v>101</v>
      </c>
      <c r="G84" s="26" t="s">
        <v>137</v>
      </c>
      <c r="H84" s="23">
        <v>1</v>
      </c>
      <c r="I84" s="84">
        <v>44401000000</v>
      </c>
      <c r="J84" s="84" t="s">
        <v>39</v>
      </c>
      <c r="K84" s="27">
        <v>515000</v>
      </c>
      <c r="L84" s="103" t="s">
        <v>277</v>
      </c>
      <c r="M84" s="103" t="s">
        <v>282</v>
      </c>
      <c r="N84" s="25" t="s">
        <v>17</v>
      </c>
      <c r="O84" s="25" t="s">
        <v>81</v>
      </c>
    </row>
    <row r="85" spans="1:15" ht="25.5" x14ac:dyDescent="0.25">
      <c r="A85" s="54" t="s">
        <v>257</v>
      </c>
      <c r="B85" s="17" t="s">
        <v>196</v>
      </c>
      <c r="C85" s="18">
        <v>6512020</v>
      </c>
      <c r="D85" s="86" t="s">
        <v>324</v>
      </c>
      <c r="E85" s="3" t="s">
        <v>149</v>
      </c>
      <c r="F85" s="4" t="s">
        <v>206</v>
      </c>
      <c r="G85" s="4" t="s">
        <v>207</v>
      </c>
      <c r="H85" s="87"/>
      <c r="I85" s="5">
        <v>44401000000</v>
      </c>
      <c r="J85" s="5" t="s">
        <v>39</v>
      </c>
      <c r="K85" s="13">
        <v>50000000</v>
      </c>
      <c r="L85" s="107" t="s">
        <v>282</v>
      </c>
      <c r="M85" s="107" t="s">
        <v>274</v>
      </c>
      <c r="N85" s="3" t="s">
        <v>18</v>
      </c>
      <c r="O85" s="5" t="s">
        <v>81</v>
      </c>
    </row>
    <row r="86" spans="1:15" ht="51" x14ac:dyDescent="0.25">
      <c r="A86" s="54" t="s">
        <v>258</v>
      </c>
      <c r="B86" s="21" t="s">
        <v>64</v>
      </c>
      <c r="C86" s="43" t="s">
        <v>86</v>
      </c>
      <c r="D86" s="49" t="s">
        <v>27</v>
      </c>
      <c r="E86" s="16" t="s">
        <v>83</v>
      </c>
      <c r="F86" s="18">
        <v>908</v>
      </c>
      <c r="G86" s="18" t="s">
        <v>95</v>
      </c>
      <c r="H86" s="18">
        <v>78</v>
      </c>
      <c r="I86" s="38">
        <v>44401000000</v>
      </c>
      <c r="J86" s="38" t="s">
        <v>39</v>
      </c>
      <c r="K86" s="20">
        <v>900000</v>
      </c>
      <c r="L86" s="107" t="s">
        <v>274</v>
      </c>
      <c r="M86" s="107" t="s">
        <v>275</v>
      </c>
      <c r="N86" s="16" t="s">
        <v>18</v>
      </c>
      <c r="O86" s="38" t="s">
        <v>81</v>
      </c>
    </row>
    <row r="87" spans="1:15" ht="51" x14ac:dyDescent="0.25">
      <c r="A87" s="54" t="s">
        <v>259</v>
      </c>
      <c r="B87" s="21" t="s">
        <v>166</v>
      </c>
      <c r="C87" s="18">
        <v>6420019</v>
      </c>
      <c r="D87" s="49" t="s">
        <v>316</v>
      </c>
      <c r="E87" s="16" t="s">
        <v>97</v>
      </c>
      <c r="F87" s="18">
        <v>257</v>
      </c>
      <c r="G87" s="18" t="s">
        <v>48</v>
      </c>
      <c r="H87" s="18">
        <v>10000</v>
      </c>
      <c r="I87" s="38">
        <v>44401000000</v>
      </c>
      <c r="J87" s="38" t="s">
        <v>39</v>
      </c>
      <c r="K87" s="20">
        <v>200000</v>
      </c>
      <c r="L87" s="107" t="s">
        <v>274</v>
      </c>
      <c r="M87" s="107" t="s">
        <v>275</v>
      </c>
      <c r="N87" s="16" t="s">
        <v>18</v>
      </c>
      <c r="O87" s="38" t="s">
        <v>81</v>
      </c>
    </row>
    <row r="88" spans="1:15" ht="51" x14ac:dyDescent="0.25">
      <c r="A88" s="54" t="s">
        <v>260</v>
      </c>
      <c r="B88" s="91" t="s">
        <v>65</v>
      </c>
      <c r="C88" s="90">
        <v>6420050</v>
      </c>
      <c r="D88" s="49" t="s">
        <v>28</v>
      </c>
      <c r="E88" s="16" t="s">
        <v>83</v>
      </c>
      <c r="F88" s="18">
        <v>908</v>
      </c>
      <c r="G88" s="18" t="s">
        <v>95</v>
      </c>
      <c r="H88" s="18">
        <v>156</v>
      </c>
      <c r="I88" s="38">
        <v>44401000000</v>
      </c>
      <c r="J88" s="38" t="s">
        <v>39</v>
      </c>
      <c r="K88" s="20">
        <v>340000</v>
      </c>
      <c r="L88" s="107" t="s">
        <v>274</v>
      </c>
      <c r="M88" s="107" t="s">
        <v>275</v>
      </c>
      <c r="N88" s="16" t="s">
        <v>18</v>
      </c>
      <c r="O88" s="19" t="s">
        <v>81</v>
      </c>
    </row>
    <row r="89" spans="1:15" ht="38.25" x14ac:dyDescent="0.25">
      <c r="A89" s="54" t="s">
        <v>261</v>
      </c>
      <c r="B89" s="21" t="s">
        <v>61</v>
      </c>
      <c r="C89" s="92">
        <v>7230000</v>
      </c>
      <c r="D89" s="49" t="s">
        <v>317</v>
      </c>
      <c r="E89" s="16" t="s">
        <v>96</v>
      </c>
      <c r="F89" s="17" t="s">
        <v>40</v>
      </c>
      <c r="G89" s="17" t="s">
        <v>41</v>
      </c>
      <c r="H89" s="18">
        <v>5</v>
      </c>
      <c r="I89" s="19">
        <v>44401000000</v>
      </c>
      <c r="J89" s="19" t="s">
        <v>39</v>
      </c>
      <c r="K89" s="20">
        <v>580000</v>
      </c>
      <c r="L89" s="107" t="s">
        <v>274</v>
      </c>
      <c r="M89" s="107" t="s">
        <v>275</v>
      </c>
      <c r="N89" s="16" t="s">
        <v>18</v>
      </c>
      <c r="O89" s="19" t="s">
        <v>81</v>
      </c>
    </row>
    <row r="90" spans="1:15" ht="63.75" x14ac:dyDescent="0.25">
      <c r="A90" s="54" t="s">
        <v>262</v>
      </c>
      <c r="B90" s="91" t="s">
        <v>167</v>
      </c>
      <c r="C90" s="92">
        <v>7492060</v>
      </c>
      <c r="D90" s="46" t="s">
        <v>26</v>
      </c>
      <c r="E90" s="16" t="s">
        <v>88</v>
      </c>
      <c r="F90" s="18">
        <v>539</v>
      </c>
      <c r="G90" s="18" t="s">
        <v>90</v>
      </c>
      <c r="H90" s="18">
        <v>32208</v>
      </c>
      <c r="I90" s="38">
        <v>44401000000</v>
      </c>
      <c r="J90" s="38" t="s">
        <v>39</v>
      </c>
      <c r="K90" s="20">
        <v>7800000</v>
      </c>
      <c r="L90" s="107" t="s">
        <v>274</v>
      </c>
      <c r="M90" s="107" t="s">
        <v>275</v>
      </c>
      <c r="N90" s="16" t="s">
        <v>18</v>
      </c>
      <c r="O90" s="38" t="s">
        <v>81</v>
      </c>
    </row>
    <row r="91" spans="1:15" ht="63.75" x14ac:dyDescent="0.25">
      <c r="A91" s="54" t="s">
        <v>263</v>
      </c>
      <c r="B91" s="98" t="s">
        <v>66</v>
      </c>
      <c r="C91" s="94">
        <v>7250020</v>
      </c>
      <c r="D91" s="49" t="s">
        <v>29</v>
      </c>
      <c r="E91" s="43" t="s">
        <v>87</v>
      </c>
      <c r="F91" s="17" t="s">
        <v>40</v>
      </c>
      <c r="G91" s="17" t="s">
        <v>41</v>
      </c>
      <c r="H91" s="18">
        <v>12</v>
      </c>
      <c r="I91" s="38">
        <v>44401000000</v>
      </c>
      <c r="J91" s="38" t="s">
        <v>39</v>
      </c>
      <c r="K91" s="20">
        <v>290000</v>
      </c>
      <c r="L91" s="107" t="s">
        <v>274</v>
      </c>
      <c r="M91" s="107" t="s">
        <v>275</v>
      </c>
      <c r="N91" s="16" t="s">
        <v>18</v>
      </c>
      <c r="O91" s="38" t="s">
        <v>81</v>
      </c>
    </row>
    <row r="92" spans="1:15" ht="59.25" customHeight="1" x14ac:dyDescent="0.25">
      <c r="A92" s="54" t="s">
        <v>264</v>
      </c>
      <c r="B92" s="21" t="s">
        <v>100</v>
      </c>
      <c r="C92" s="18">
        <v>9319420</v>
      </c>
      <c r="D92" s="48" t="s">
        <v>98</v>
      </c>
      <c r="E92" s="43" t="s">
        <v>99</v>
      </c>
      <c r="F92" s="21" t="s">
        <v>101</v>
      </c>
      <c r="G92" s="18" t="s">
        <v>137</v>
      </c>
      <c r="H92" s="18">
        <v>1</v>
      </c>
      <c r="I92" s="38">
        <v>44401000000</v>
      </c>
      <c r="J92" s="38" t="s">
        <v>39</v>
      </c>
      <c r="K92" s="20">
        <v>250000</v>
      </c>
      <c r="L92" s="107" t="s">
        <v>274</v>
      </c>
      <c r="M92" s="107" t="s">
        <v>275</v>
      </c>
      <c r="N92" s="16" t="s">
        <v>18</v>
      </c>
      <c r="O92" s="19" t="s">
        <v>81</v>
      </c>
    </row>
    <row r="93" spans="1:15" ht="25.5" x14ac:dyDescent="0.25">
      <c r="A93" s="54" t="s">
        <v>320</v>
      </c>
      <c r="B93" s="21" t="s">
        <v>168</v>
      </c>
      <c r="C93" s="18">
        <v>7230000</v>
      </c>
      <c r="D93" s="48" t="s">
        <v>103</v>
      </c>
      <c r="E93" s="43" t="s">
        <v>149</v>
      </c>
      <c r="F93" s="17" t="s">
        <v>101</v>
      </c>
      <c r="G93" s="17" t="s">
        <v>137</v>
      </c>
      <c r="H93" s="18">
        <v>1</v>
      </c>
      <c r="I93" s="38">
        <v>44401000000</v>
      </c>
      <c r="J93" s="38" t="s">
        <v>39</v>
      </c>
      <c r="K93" s="20">
        <v>150000</v>
      </c>
      <c r="L93" s="107" t="s">
        <v>274</v>
      </c>
      <c r="M93" s="107" t="s">
        <v>275</v>
      </c>
      <c r="N93" s="16" t="s">
        <v>18</v>
      </c>
      <c r="O93" s="19" t="s">
        <v>81</v>
      </c>
    </row>
    <row r="94" spans="1:15" ht="63.75" x14ac:dyDescent="0.25">
      <c r="A94" s="54" t="s">
        <v>330</v>
      </c>
      <c r="B94" s="17" t="s">
        <v>62</v>
      </c>
      <c r="C94" s="18">
        <v>4030020</v>
      </c>
      <c r="D94" s="48" t="s">
        <v>288</v>
      </c>
      <c r="E94" s="43" t="s">
        <v>116</v>
      </c>
      <c r="F94" s="18">
        <v>238</v>
      </c>
      <c r="G94" s="18" t="s">
        <v>49</v>
      </c>
      <c r="H94" s="18">
        <v>280</v>
      </c>
      <c r="I94" s="19">
        <v>44401000000</v>
      </c>
      <c r="J94" s="19" t="s">
        <v>39</v>
      </c>
      <c r="K94" s="20">
        <v>1100000</v>
      </c>
      <c r="L94" s="107" t="s">
        <v>271</v>
      </c>
      <c r="M94" s="107" t="s">
        <v>272</v>
      </c>
      <c r="N94" s="16" t="s">
        <v>18</v>
      </c>
      <c r="O94" s="19" t="s">
        <v>81</v>
      </c>
    </row>
    <row r="95" spans="1:15" s="123" customFormat="1" ht="25.5" x14ac:dyDescent="0.25">
      <c r="A95" s="54" t="s">
        <v>332</v>
      </c>
      <c r="B95" s="92" t="s">
        <v>194</v>
      </c>
      <c r="C95" s="92">
        <v>7010020</v>
      </c>
      <c r="D95" s="48" t="s">
        <v>195</v>
      </c>
      <c r="E95" s="19" t="s">
        <v>149</v>
      </c>
      <c r="F95" s="18" t="s">
        <v>92</v>
      </c>
      <c r="G95" s="18" t="s">
        <v>93</v>
      </c>
      <c r="H95" s="18">
        <v>2426.6999999999998</v>
      </c>
      <c r="I95" s="38">
        <v>44401000000</v>
      </c>
      <c r="J95" s="38" t="s">
        <v>39</v>
      </c>
      <c r="K95" s="20">
        <v>16708000</v>
      </c>
      <c r="L95" s="107" t="s">
        <v>274</v>
      </c>
      <c r="M95" s="107" t="s">
        <v>275</v>
      </c>
      <c r="N95" s="16" t="s">
        <v>18</v>
      </c>
      <c r="O95" s="38" t="s">
        <v>81</v>
      </c>
    </row>
    <row r="96" spans="1:15" s="124" customFormat="1" ht="63.75" x14ac:dyDescent="0.25">
      <c r="A96" s="54" t="s">
        <v>340</v>
      </c>
      <c r="B96" s="17" t="s">
        <v>196</v>
      </c>
      <c r="C96" s="18">
        <v>6512020</v>
      </c>
      <c r="D96" s="86" t="s">
        <v>318</v>
      </c>
      <c r="E96" s="3" t="s">
        <v>149</v>
      </c>
      <c r="F96" s="4" t="s">
        <v>206</v>
      </c>
      <c r="G96" s="4" t="s">
        <v>207</v>
      </c>
      <c r="H96" s="87"/>
      <c r="I96" s="5">
        <v>44401000000</v>
      </c>
      <c r="J96" s="5" t="s">
        <v>39</v>
      </c>
      <c r="K96" s="13">
        <v>90000000</v>
      </c>
      <c r="L96" s="107" t="s">
        <v>274</v>
      </c>
      <c r="M96" s="107" t="s">
        <v>275</v>
      </c>
      <c r="N96" s="3" t="s">
        <v>18</v>
      </c>
      <c r="O96" s="5" t="s">
        <v>81</v>
      </c>
    </row>
    <row r="98" spans="1:12" x14ac:dyDescent="0.25">
      <c r="A98" s="130" t="s">
        <v>117</v>
      </c>
      <c r="B98" s="130"/>
      <c r="C98" s="130"/>
      <c r="D98" s="130"/>
      <c r="E98" s="130"/>
      <c r="F98" s="130"/>
      <c r="G98" s="130"/>
      <c r="H98" s="130" t="s">
        <v>118</v>
      </c>
      <c r="I98" s="130"/>
      <c r="J98" s="56"/>
      <c r="K98" s="56"/>
      <c r="L98" s="56"/>
    </row>
    <row r="99" spans="1:12" x14ac:dyDescent="0.25">
      <c r="A99" s="57"/>
      <c r="B99" s="67"/>
      <c r="C99" s="57"/>
      <c r="D99" s="57"/>
      <c r="E99" s="57"/>
      <c r="F99" s="57"/>
      <c r="G99" s="57"/>
      <c r="H99" s="57"/>
      <c r="I99" s="57"/>
      <c r="J99" s="56"/>
      <c r="K99" s="56"/>
      <c r="L99" s="56"/>
    </row>
    <row r="100" spans="1:12" x14ac:dyDescent="0.25">
      <c r="A100" s="130" t="s">
        <v>119</v>
      </c>
      <c r="B100" s="130"/>
      <c r="C100" s="130"/>
      <c r="D100" s="130"/>
      <c r="K100" s="44"/>
    </row>
    <row r="101" spans="1:12" x14ac:dyDescent="0.25">
      <c r="K101" s="44"/>
    </row>
    <row r="102" spans="1:12" x14ac:dyDescent="0.25">
      <c r="A102" s="131" t="s">
        <v>120</v>
      </c>
      <c r="B102" s="131"/>
      <c r="C102" s="131"/>
      <c r="D102" s="131"/>
      <c r="E102" s="131"/>
      <c r="F102" s="131"/>
      <c r="G102" s="131"/>
      <c r="H102" s="130" t="s">
        <v>121</v>
      </c>
      <c r="I102" s="130"/>
      <c r="J102" s="56"/>
      <c r="K102" s="56"/>
      <c r="L102" s="56"/>
    </row>
    <row r="103" spans="1:12" ht="18.75" customHeight="1" x14ac:dyDescent="0.25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</row>
    <row r="104" spans="1:12" x14ac:dyDescent="0.25">
      <c r="A104" s="132" t="s">
        <v>122</v>
      </c>
      <c r="B104" s="132"/>
      <c r="C104" s="132"/>
      <c r="D104" s="132"/>
      <c r="E104" s="132"/>
      <c r="F104" s="132"/>
      <c r="G104" s="132"/>
      <c r="H104" s="133" t="s">
        <v>123</v>
      </c>
      <c r="I104" s="133"/>
      <c r="J104" s="58"/>
      <c r="K104" s="58"/>
      <c r="L104" s="58"/>
    </row>
    <row r="105" spans="1:12" x14ac:dyDescent="0.25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</row>
    <row r="106" spans="1:12" x14ac:dyDescent="0.25">
      <c r="A106" s="132" t="s">
        <v>289</v>
      </c>
      <c r="B106" s="132"/>
      <c r="C106" s="132"/>
      <c r="D106" s="132"/>
      <c r="E106" s="132"/>
      <c r="F106" s="132"/>
      <c r="G106" s="132"/>
      <c r="H106" s="133" t="s">
        <v>290</v>
      </c>
      <c r="I106" s="133"/>
      <c r="J106" s="99"/>
      <c r="K106" s="99"/>
      <c r="L106" s="99"/>
    </row>
    <row r="107" spans="1:12" ht="18" customHeight="1" x14ac:dyDescent="0.25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</row>
    <row r="108" spans="1:12" x14ac:dyDescent="0.25">
      <c r="A108" s="132" t="s">
        <v>124</v>
      </c>
      <c r="B108" s="132"/>
      <c r="C108" s="132"/>
      <c r="D108" s="132"/>
      <c r="E108" s="132"/>
      <c r="F108" s="132"/>
      <c r="G108" s="132"/>
      <c r="H108" s="133" t="s">
        <v>125</v>
      </c>
      <c r="I108" s="133"/>
      <c r="J108" s="58"/>
      <c r="K108" s="58"/>
      <c r="L108" s="58"/>
    </row>
    <row r="109" spans="1:12" x14ac:dyDescent="0.25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</row>
    <row r="110" spans="1:12" x14ac:dyDescent="0.25">
      <c r="A110" s="132" t="s">
        <v>151</v>
      </c>
      <c r="B110" s="132"/>
      <c r="C110" s="132"/>
      <c r="D110" s="132"/>
      <c r="E110" s="132"/>
      <c r="F110" s="132"/>
      <c r="G110" s="132"/>
      <c r="H110" s="129" t="s">
        <v>126</v>
      </c>
      <c r="I110" s="129"/>
      <c r="J110" s="58"/>
      <c r="K110" s="58"/>
      <c r="L110" s="58"/>
    </row>
    <row r="111" spans="1:12" x14ac:dyDescent="0.25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</row>
    <row r="112" spans="1:12" x14ac:dyDescent="0.25">
      <c r="A112" s="132"/>
      <c r="B112" s="132"/>
      <c r="C112" s="132"/>
      <c r="D112" s="132"/>
      <c r="E112" s="132"/>
      <c r="F112" s="132"/>
      <c r="G112" s="132"/>
      <c r="H112" s="129"/>
      <c r="I112" s="129"/>
      <c r="J112" s="58"/>
      <c r="K112" s="58"/>
      <c r="L112" s="58"/>
    </row>
    <row r="113" spans="1:12" x14ac:dyDescent="0.25">
      <c r="A113" s="56"/>
      <c r="B113" s="68"/>
      <c r="C113" s="56"/>
      <c r="D113" s="56"/>
      <c r="E113" s="56"/>
      <c r="F113" s="56"/>
      <c r="G113" s="56"/>
      <c r="H113" s="56"/>
      <c r="I113" s="56"/>
      <c r="J113" s="56"/>
      <c r="K113" s="56"/>
      <c r="L113" s="56"/>
    </row>
    <row r="114" spans="1:12" x14ac:dyDescent="0.25">
      <c r="A114" s="56"/>
      <c r="B114" s="68"/>
      <c r="C114" s="56"/>
      <c r="D114" s="56"/>
      <c r="E114" s="56"/>
      <c r="F114" s="56"/>
      <c r="G114" s="56"/>
      <c r="H114" s="56"/>
      <c r="I114" s="56"/>
      <c r="J114" s="56"/>
      <c r="K114" s="56"/>
      <c r="L114" s="56"/>
    </row>
  </sheetData>
  <sortState ref="B77:O95">
    <sortCondition ref="L77:L95"/>
  </sortState>
  <mergeCells count="60">
    <mergeCell ref="A1:O1"/>
    <mergeCell ref="A3:G3"/>
    <mergeCell ref="A100:D100"/>
    <mergeCell ref="A11:A13"/>
    <mergeCell ref="B11:B13"/>
    <mergeCell ref="C11:C13"/>
    <mergeCell ref="D11:M11"/>
    <mergeCell ref="N11:N13"/>
    <mergeCell ref="F5:O5"/>
    <mergeCell ref="F6:O6"/>
    <mergeCell ref="F7:O7"/>
    <mergeCell ref="F8:O8"/>
    <mergeCell ref="F9:O9"/>
    <mergeCell ref="A5:E5"/>
    <mergeCell ref="A6:E6"/>
    <mergeCell ref="A7:E7"/>
    <mergeCell ref="A8:E8"/>
    <mergeCell ref="A9:E9"/>
    <mergeCell ref="O11:O12"/>
    <mergeCell ref="D12:D13"/>
    <mergeCell ref="E12:E13"/>
    <mergeCell ref="F12:G12"/>
    <mergeCell ref="H12:H13"/>
    <mergeCell ref="I12:J12"/>
    <mergeCell ref="K12:K13"/>
    <mergeCell ref="L12:M12"/>
    <mergeCell ref="A58:O58"/>
    <mergeCell ref="A65:O65"/>
    <mergeCell ref="A71:O71"/>
    <mergeCell ref="A74:O74"/>
    <mergeCell ref="A15:O15"/>
    <mergeCell ref="A39:O39"/>
    <mergeCell ref="A57:O57"/>
    <mergeCell ref="A16:O16"/>
    <mergeCell ref="A26:O26"/>
    <mergeCell ref="A40:O40"/>
    <mergeCell ref="A28:O28"/>
    <mergeCell ref="A29:O29"/>
    <mergeCell ref="A35:O35"/>
    <mergeCell ref="A105:L105"/>
    <mergeCell ref="A70:O70"/>
    <mergeCell ref="A106:G106"/>
    <mergeCell ref="H106:I106"/>
    <mergeCell ref="A107:L107"/>
    <mergeCell ref="A2:O2"/>
    <mergeCell ref="H112:I112"/>
    <mergeCell ref="A98:G98"/>
    <mergeCell ref="H98:I98"/>
    <mergeCell ref="H102:I102"/>
    <mergeCell ref="A102:G102"/>
    <mergeCell ref="A104:G104"/>
    <mergeCell ref="H104:I104"/>
    <mergeCell ref="A108:G108"/>
    <mergeCell ref="H108:I108"/>
    <mergeCell ref="A110:G110"/>
    <mergeCell ref="H110:I110"/>
    <mergeCell ref="A112:G112"/>
    <mergeCell ref="A109:L109"/>
    <mergeCell ref="A111:L111"/>
    <mergeCell ref="A103:L103"/>
  </mergeCells>
  <printOptions horizontalCentered="1"/>
  <pageMargins left="0.23622047244094491" right="0.23622047244094491" top="0.47244094488188981" bottom="0.47244094488188981" header="0" footer="0"/>
  <pageSetup paperSize="9" scale="72" fitToHeight="0" orientation="landscape" r:id="rId1"/>
  <rowBreaks count="4" manualBreakCount="4">
    <brk id="27" max="14" man="1"/>
    <brk id="48" max="14" man="1"/>
    <brk id="72" max="14" man="1"/>
    <brk id="8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9"/>
  <sheetViews>
    <sheetView workbookViewId="0">
      <selection activeCell="C26" sqref="C26"/>
    </sheetView>
  </sheetViews>
  <sheetFormatPr defaultRowHeight="15.75" x14ac:dyDescent="0.25"/>
  <cols>
    <col min="1" max="1" width="43.375" customWidth="1"/>
    <col min="2" max="2" width="17.25" customWidth="1"/>
    <col min="3" max="3" width="17.625" style="113" customWidth="1"/>
  </cols>
  <sheetData>
    <row r="2" spans="1:3" x14ac:dyDescent="0.25">
      <c r="A2" s="164" t="s">
        <v>293</v>
      </c>
      <c r="B2" s="164"/>
      <c r="C2" s="164"/>
    </row>
    <row r="4" spans="1:3" x14ac:dyDescent="0.25">
      <c r="A4" s="165" t="s">
        <v>294</v>
      </c>
      <c r="B4" s="166"/>
      <c r="C4" s="112" t="s">
        <v>295</v>
      </c>
    </row>
    <row r="5" spans="1:3" x14ac:dyDescent="0.25">
      <c r="A5" s="158" t="s">
        <v>296</v>
      </c>
      <c r="B5" s="159"/>
      <c r="C5" s="117">
        <f>SUM(ГКПЗ!K17:K22,ГКПЗ!K27:K27)</f>
        <v>6080000</v>
      </c>
    </row>
    <row r="6" spans="1:3" x14ac:dyDescent="0.25">
      <c r="A6" s="156" t="s">
        <v>297</v>
      </c>
      <c r="B6" s="157"/>
      <c r="C6" s="116">
        <f>SUM(ГКПЗ!K17:K22)</f>
        <v>5330000</v>
      </c>
    </row>
    <row r="7" spans="1:3" x14ac:dyDescent="0.25">
      <c r="A7" s="111" t="s">
        <v>298</v>
      </c>
      <c r="B7" s="115">
        <f>SUM(ГКПЗ!K20,ГКПЗ!K24,ГКПЗ!K22)</f>
        <v>8040000</v>
      </c>
      <c r="C7" s="116"/>
    </row>
    <row r="8" spans="1:3" x14ac:dyDescent="0.25">
      <c r="A8" s="111" t="s">
        <v>302</v>
      </c>
      <c r="B8" s="115">
        <f>ГКПЗ!K25</f>
        <v>1900000</v>
      </c>
      <c r="C8" s="116"/>
    </row>
    <row r="9" spans="1:3" x14ac:dyDescent="0.25">
      <c r="A9" s="156" t="s">
        <v>299</v>
      </c>
      <c r="B9" s="157"/>
      <c r="C9" s="116">
        <f>SUM(ГКПЗ!K27:K27)</f>
        <v>750000</v>
      </c>
    </row>
    <row r="10" spans="1:3" x14ac:dyDescent="0.25">
      <c r="A10" s="158" t="s">
        <v>177</v>
      </c>
      <c r="B10" s="159"/>
      <c r="C10" s="118">
        <f>SUM(ГКПЗ!K30:K34,ГКПЗ!K36:K38)</f>
        <v>12400000</v>
      </c>
    </row>
    <row r="11" spans="1:3" x14ac:dyDescent="0.25">
      <c r="A11" s="156" t="s">
        <v>301</v>
      </c>
      <c r="B11" s="157"/>
      <c r="C11" s="116">
        <f>SUM(ГКПЗ!K30:K34)</f>
        <v>3400000</v>
      </c>
    </row>
    <row r="12" spans="1:3" x14ac:dyDescent="0.25">
      <c r="A12" s="111" t="s">
        <v>300</v>
      </c>
      <c r="B12" s="120">
        <f>ГКПЗ!K31</f>
        <v>800000</v>
      </c>
      <c r="C12" s="114"/>
    </row>
    <row r="13" spans="1:3" x14ac:dyDescent="0.25">
      <c r="A13" s="156" t="s">
        <v>303</v>
      </c>
      <c r="B13" s="157"/>
      <c r="C13" s="116">
        <f>SUM(ГКПЗ!K36:K38)</f>
        <v>9000000</v>
      </c>
    </row>
    <row r="14" spans="1:3" x14ac:dyDescent="0.25">
      <c r="A14" s="158" t="s">
        <v>178</v>
      </c>
      <c r="B14" s="159"/>
      <c r="C14" s="118">
        <f>SUM(ГКПЗ!K41:K56)</f>
        <v>18296000</v>
      </c>
    </row>
    <row r="15" spans="1:3" x14ac:dyDescent="0.25">
      <c r="A15" s="160" t="s">
        <v>305</v>
      </c>
      <c r="B15" s="157"/>
      <c r="C15" s="116">
        <f>C14</f>
        <v>18296000</v>
      </c>
    </row>
    <row r="16" spans="1:3" x14ac:dyDescent="0.25">
      <c r="A16" s="111" t="s">
        <v>304</v>
      </c>
      <c r="B16" s="121">
        <f>ГКПЗ!K56</f>
        <v>8200000</v>
      </c>
      <c r="C16" s="116"/>
    </row>
    <row r="17" spans="1:3" x14ac:dyDescent="0.25">
      <c r="A17" s="161" t="s">
        <v>179</v>
      </c>
      <c r="B17" s="159"/>
      <c r="C17" s="118">
        <f>SUM(ГКПЗ!K59:K64,ГКПЗ!K66:K69)</f>
        <v>13772000</v>
      </c>
    </row>
    <row r="18" spans="1:3" x14ac:dyDescent="0.25">
      <c r="A18" s="160" t="s">
        <v>306</v>
      </c>
      <c r="B18" s="157"/>
      <c r="C18" s="116">
        <f>SUM(ГКПЗ!K59:K64)</f>
        <v>3422000</v>
      </c>
    </row>
    <row r="19" spans="1:3" x14ac:dyDescent="0.25">
      <c r="A19" s="156" t="s">
        <v>307</v>
      </c>
      <c r="B19" s="157"/>
      <c r="C19" s="116">
        <f>SUM(ГКПЗ!K66:K69)</f>
        <v>10350000</v>
      </c>
    </row>
    <row r="20" spans="1:3" x14ac:dyDescent="0.25">
      <c r="A20" s="161" t="s">
        <v>180</v>
      </c>
      <c r="B20" s="159"/>
      <c r="C20" s="118">
        <f>SUM(ГКПЗ!K73:K73,ГКПЗ!K75:K96)</f>
        <v>1253703000</v>
      </c>
    </row>
    <row r="21" spans="1:3" x14ac:dyDescent="0.25">
      <c r="A21" s="160" t="s">
        <v>308</v>
      </c>
      <c r="B21" s="157"/>
      <c r="C21" s="116">
        <f>SUM(ГКПЗ!K73:K73)</f>
        <v>150000</v>
      </c>
    </row>
    <row r="22" spans="1:3" x14ac:dyDescent="0.25">
      <c r="A22" s="156" t="s">
        <v>309</v>
      </c>
      <c r="B22" s="157"/>
      <c r="C22" s="116">
        <f>SUM(ГКПЗ!K75:K96)</f>
        <v>1253553000</v>
      </c>
    </row>
    <row r="23" spans="1:3" x14ac:dyDescent="0.25">
      <c r="A23" s="111" t="s">
        <v>310</v>
      </c>
      <c r="B23" s="122">
        <f>SUM(ГКПЗ!K85,ГКПЗ!K96:K96)</f>
        <v>140000000</v>
      </c>
      <c r="C23" s="116"/>
    </row>
    <row r="24" spans="1:3" x14ac:dyDescent="0.25">
      <c r="A24" s="111" t="s">
        <v>311</v>
      </c>
      <c r="B24" s="122">
        <f>ГКПЗ!K95</f>
        <v>16708000</v>
      </c>
      <c r="C24" s="116"/>
    </row>
    <row r="25" spans="1:3" x14ac:dyDescent="0.25">
      <c r="A25" s="111" t="s">
        <v>322</v>
      </c>
      <c r="B25" s="121">
        <f>ГКПЗ!K81</f>
        <v>1046000000</v>
      </c>
      <c r="C25" s="116"/>
    </row>
    <row r="26" spans="1:3" x14ac:dyDescent="0.25">
      <c r="A26" s="162" t="s">
        <v>312</v>
      </c>
      <c r="B26" s="163"/>
      <c r="C26" s="118">
        <f>SUM(C5,C10,C14,C17,C20)</f>
        <v>1304251000</v>
      </c>
    </row>
    <row r="27" spans="1:3" x14ac:dyDescent="0.25">
      <c r="A27" s="110" t="s">
        <v>313</v>
      </c>
      <c r="B27" s="122">
        <f>SUM(C6,C11,C15,C18,C21)</f>
        <v>30598000</v>
      </c>
      <c r="C27" s="116"/>
    </row>
    <row r="28" spans="1:3" x14ac:dyDescent="0.25">
      <c r="A28" s="110" t="s">
        <v>314</v>
      </c>
      <c r="B28" s="122">
        <f>SUM(C9,C13,C19,C22)</f>
        <v>1273653000</v>
      </c>
      <c r="C28" s="116"/>
    </row>
    <row r="29" spans="1:3" x14ac:dyDescent="0.25">
      <c r="A29" s="154" t="s">
        <v>323</v>
      </c>
      <c r="B29" s="155"/>
      <c r="C29" s="119">
        <f>C26-B23-B25</f>
        <v>118251000</v>
      </c>
    </row>
  </sheetData>
  <mergeCells count="18">
    <mergeCell ref="A11:B11"/>
    <mergeCell ref="A9:B9"/>
    <mergeCell ref="A2:C2"/>
    <mergeCell ref="A5:B5"/>
    <mergeCell ref="A4:B4"/>
    <mergeCell ref="A6:B6"/>
    <mergeCell ref="A10:B10"/>
    <mergeCell ref="A29:B29"/>
    <mergeCell ref="A13:B13"/>
    <mergeCell ref="A14:B14"/>
    <mergeCell ref="A15:B15"/>
    <mergeCell ref="A17:B17"/>
    <mergeCell ref="A18:B18"/>
    <mergeCell ref="A19:B19"/>
    <mergeCell ref="A20:B20"/>
    <mergeCell ref="A21:B21"/>
    <mergeCell ref="A22:B22"/>
    <mergeCell ref="A26:B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ГКПЗ</vt:lpstr>
      <vt:lpstr>ИТОГО</vt:lpstr>
      <vt:lpstr>ГКПЗ!Заголовки_для_печати</vt:lpstr>
      <vt:lpstr>ГКПЗ!Область_печати</vt:lpstr>
    </vt:vector>
  </TitlesOfParts>
  <Company>OAOMES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Шолков</dc:creator>
  <cp:lastModifiedBy>Ольга Шурова</cp:lastModifiedBy>
  <cp:lastPrinted>2013-12-15T20:24:58Z</cp:lastPrinted>
  <dcterms:created xsi:type="dcterms:W3CDTF">2012-09-20T03:25:04Z</dcterms:created>
  <dcterms:modified xsi:type="dcterms:W3CDTF">2013-12-30T03:05:55Z</dcterms:modified>
</cp:coreProperties>
</file>